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ontaktni mista\2015_jaro\"/>
    </mc:Choice>
  </mc:AlternateContent>
  <bookViews>
    <workbookView xWindow="0" yWindow="0" windowWidth="19200" windowHeight="11595"/>
  </bookViews>
  <sheets>
    <sheet name="Lis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2" i="1"/>
  <c r="E29" i="1"/>
  <c r="E21" i="1"/>
  <c r="E13" i="1"/>
  <c r="E5" i="1"/>
  <c r="E19" i="1"/>
  <c r="E11" i="1"/>
  <c r="E25" i="1"/>
  <c r="E17" i="1"/>
  <c r="E9" i="1"/>
  <c r="E23" i="1"/>
  <c r="E6" i="1"/>
  <c r="E27" i="1"/>
  <c r="E15" i="1"/>
</calcChain>
</file>

<file path=xl/sharedStrings.xml><?xml version="1.0" encoding="utf-8"?>
<sst xmlns="http://schemas.openxmlformats.org/spreadsheetml/2006/main" count="41" uniqueCount="41">
  <si>
    <t>Popisky řádků</t>
  </si>
  <si>
    <t>Součet z celkem</t>
  </si>
  <si>
    <t>Součet z odesláno ke specialistovi</t>
  </si>
  <si>
    <t>Součet z opakované vyšetření</t>
  </si>
  <si>
    <t>podíl odeslaných</t>
  </si>
  <si>
    <t>Praha</t>
  </si>
  <si>
    <t>Plzeň</t>
  </si>
  <si>
    <t>Brno</t>
  </si>
  <si>
    <t>Liberec</t>
  </si>
  <si>
    <t>Olomouc</t>
  </si>
  <si>
    <t>Dvůr Králové</t>
  </si>
  <si>
    <t>České Budějovice</t>
  </si>
  <si>
    <t>Ostrava</t>
  </si>
  <si>
    <t>Vsetín</t>
  </si>
  <si>
    <t>Uherský Brod</t>
  </si>
  <si>
    <t>Valašské Meziříčí</t>
  </si>
  <si>
    <t>Karlovy Vary</t>
  </si>
  <si>
    <t>Chýnov</t>
  </si>
  <si>
    <t>Mělník</t>
  </si>
  <si>
    <t>Kyjov</t>
  </si>
  <si>
    <t>Příbram</t>
  </si>
  <si>
    <t>Krabčice</t>
  </si>
  <si>
    <t>Hostim</t>
  </si>
  <si>
    <t>Sokolnice</t>
  </si>
  <si>
    <t>Vyškov</t>
  </si>
  <si>
    <t>Velké Březno</t>
  </si>
  <si>
    <t>Blansko</t>
  </si>
  <si>
    <t>Předkláštěří</t>
  </si>
  <si>
    <t>Černá Hora</t>
  </si>
  <si>
    <t>Skalice</t>
  </si>
  <si>
    <t>Jevišovice</t>
  </si>
  <si>
    <t>Strážnice</t>
  </si>
  <si>
    <t>Písek</t>
  </si>
  <si>
    <t>Hodonín (S-centrum)</t>
  </si>
  <si>
    <t>Plaveč</t>
  </si>
  <si>
    <t>Libice nad Cidlinou</t>
  </si>
  <si>
    <t>Hodonín (Bažantnice)</t>
  </si>
  <si>
    <t>Zastávka</t>
  </si>
  <si>
    <t>Myslibořice</t>
  </si>
  <si>
    <t>Nové Hvězdlice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</si>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</sst>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0" fillId="0" borderId="0" xfId="0" applyAlignment="1">
      <alignment horizontal="left" indent="1"/>
    </xf>
    <xf numFmtId="0" fontId="0" fillId="2" borderId="0" xfId="0" applyNumberFormat="1" applyFill="1"/>
  </cellXfs>
  <cellStyles count="2">
    <cellStyle name="Normální" xfId="0" builtinId="0"/>
    <cellStyle name="Procenta" xfId="1" builtinId="5"/>
  </cellStyles>
  <dxfs count="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ny%20pameti/mesicni%20prehled_20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matlova" refreshedDate="42094.539821064813" createdVersion="5" refreshedVersion="5" minRefreshableVersion="3" recordCount="661">
  <cacheSource type="worksheet">
    <worksheetSource ref="A1:N662" sheet="podklad pro tabulku" r:id="rId2"/>
  </cacheSource>
  <cacheFields count="14">
    <cacheField name="měsíc" numFmtId="17">
      <sharedItems containsSemiMixedTypes="0" containsNonDate="0" containsDate="1" containsString="0" minDate="2014-01-01T00:00:00" maxDate="2014-12-02T00:00:00"/>
    </cacheField>
    <cacheField name="ič místa" numFmtId="0">
      <sharedItems containsSemiMixedTypes="0" containsString="0" containsNumber="1" containsInteger="1" minValue="1" maxValue="125" count="38">
        <n v="1"/>
        <n v="2"/>
        <n v="3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25"/>
      </sharedItems>
    </cacheField>
    <cacheField name="km" numFmtId="0">
      <sharedItems/>
    </cacheField>
    <cacheField name="město" numFmtId="0">
      <sharedItems count="35">
        <s v="Brno"/>
        <s v="České Budějovice"/>
        <s v="Dvůr Králové"/>
        <s v="Chýnov"/>
        <s v="Karlovy Vary"/>
        <s v="Krabčice"/>
        <s v="Liberec"/>
        <s v="Libice nad Cidlinou"/>
        <s v="Mělník"/>
        <s v="Myslibořice"/>
        <s v="Olomouc"/>
        <s v="Ostrava"/>
        <s v="Písek"/>
        <s v="Plzeň"/>
        <s v="Praha"/>
        <s v="Příbram"/>
        <s v="Uherský Brod"/>
        <s v="Velké Březno"/>
        <s v="Vsetín"/>
        <s v="Valašské Meziříčí"/>
        <s v="Blansko"/>
        <s v="Černá Hora"/>
        <s v="Hodonín (S-centrum)"/>
        <s v="Hodonín (Bažantnice)"/>
        <s v="Hostim"/>
        <s v="Jevišovice"/>
        <s v="Kyjov"/>
        <s v="Nové Hvězdlice"/>
        <s v="Plaveč"/>
        <s v="Předkláštěří"/>
        <s v="Skalice"/>
        <s v="Sokolnice"/>
        <s v="Strážnice"/>
        <s v="Vyškov"/>
        <s v="Zastávka"/>
      </sharedItems>
    </cacheField>
    <cacheField name="ič administrátora" numFmtId="0">
      <sharedItems containsSemiMixedTypes="0" containsString="0" containsNumber="1" containsInteger="1" minValue="11" maxValue="1251"/>
    </cacheField>
    <cacheField name="počátek" numFmtId="0">
      <sharedItems containsBlank="1" containsMixedTypes="1" containsNumber="1" containsInteger="1" minValue="61007" maxValue="21000263"/>
    </cacheField>
    <cacheField name="konec" numFmtId="0">
      <sharedItems containsBlank="1" containsMixedTypes="1" containsNumber="1" containsInteger="1" minValue="61007" maxValue="21000267"/>
    </cacheField>
    <cacheField name="opakované vyšetření" numFmtId="0">
      <sharedItems containsString="0" containsBlank="1" containsNumber="1" containsInteger="1" minValue="0" maxValue="2"/>
    </cacheField>
    <cacheField name="celkem" numFmtId="1">
      <sharedItems containsString="0" containsBlank="1" containsNumber="1" containsInteger="1" minValue="1" maxValue="30"/>
    </cacheField>
    <cacheField name="odesláno ke specialistovi" numFmtId="0">
      <sharedItems containsString="0" containsBlank="1" containsNumber="1" containsInteger="1" minValue="0" maxValue="11"/>
    </cacheField>
    <cacheField name="podíl" numFmtId="0">
      <sharedItems containsBlank="1" containsMixedTypes="1" containsNumber="1" minValue="0" maxValue="1"/>
    </cacheField>
    <cacheField name="odměna n" numFmtId="0">
      <sharedItems containsNonDate="0" containsString="0" containsBlank="1"/>
    </cacheField>
    <cacheField name="odměna podíl" numFmtId="0">
      <sharedItems containsNonDate="0" containsString="0" containsBlank="1"/>
    </cacheField>
    <cacheField name="kontrola" numFmtId="0">
      <sharedItems containsBlank="1" containsMixedTypes="1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1">
  <r>
    <d v="2014-01-01T00:00:00"/>
    <x v="0"/>
    <s v="Diakonie ČCE – středisko v Brně "/>
    <x v="0"/>
    <n v="11"/>
    <n v="110286"/>
    <n v="110287"/>
    <n v="0"/>
    <n v="2"/>
    <n v="0"/>
    <n v="0"/>
    <m/>
    <m/>
    <n v="0"/>
  </r>
  <r>
    <d v="2014-01-01T00:00:00"/>
    <x v="0"/>
    <s v="Diakonie ČCE – středisko v Brně "/>
    <x v="0"/>
    <n v="12"/>
    <n v="120369"/>
    <n v="120373"/>
    <n v="0"/>
    <n v="5"/>
    <n v="2"/>
    <n v="0.4"/>
    <m/>
    <m/>
    <n v="0"/>
  </r>
  <r>
    <d v="2014-01-01T00:00:00"/>
    <x v="1"/>
    <s v="Zdravotně sociální fakulta JU, Ústav sociální práce "/>
    <x v="1"/>
    <n v="21"/>
    <n v="21000230"/>
    <n v="21000231"/>
    <m/>
    <m/>
    <m/>
    <e v="#DIV/0!"/>
    <m/>
    <m/>
    <n v="2"/>
  </r>
  <r>
    <d v="2014-01-01T00:00:00"/>
    <x v="1"/>
    <s v="Zdravotně sociální fakulta JU, Ústav sociální práce "/>
    <x v="1"/>
    <n v="22"/>
    <m/>
    <m/>
    <m/>
    <m/>
    <m/>
    <m/>
    <m/>
    <m/>
    <m/>
  </r>
  <r>
    <d v="2014-01-01T00:00:00"/>
    <x v="2"/>
    <s v="Diakonie ČCE - středisko Dvůr Králové nad Labem"/>
    <x v="2"/>
    <n v="31"/>
    <n v="310085"/>
    <n v="310085"/>
    <m/>
    <m/>
    <m/>
    <e v="#DIV/0!"/>
    <m/>
    <m/>
    <n v="1"/>
  </r>
  <r>
    <d v="2014-01-01T00:00:00"/>
    <x v="3"/>
    <s v="Domov pro seniory Chýnov"/>
    <x v="3"/>
    <n v="61"/>
    <m/>
    <m/>
    <m/>
    <m/>
    <m/>
    <m/>
    <m/>
    <m/>
    <m/>
  </r>
  <r>
    <d v="2014-01-01T00:00:00"/>
    <x v="3"/>
    <s v="Domov pro seniory Chýnov"/>
    <x v="3"/>
    <n v="62"/>
    <n v="62003"/>
    <n v="62003"/>
    <m/>
    <m/>
    <m/>
    <e v="#DIV/0!"/>
    <m/>
    <m/>
    <n v="1"/>
  </r>
  <r>
    <d v="2014-01-01T00:00:00"/>
    <x v="4"/>
    <s v="Agentura domácí péče - Ladara, o.p.s."/>
    <x v="4"/>
    <n v="71"/>
    <m/>
    <m/>
    <m/>
    <m/>
    <m/>
    <m/>
    <m/>
    <m/>
    <m/>
  </r>
  <r>
    <d v="2014-01-01T00:00:00"/>
    <x v="4"/>
    <s v="Agentura domácí péče - Ladara, o.p.s."/>
    <x v="4"/>
    <n v="72"/>
    <m/>
    <m/>
    <m/>
    <m/>
    <m/>
    <m/>
    <m/>
    <m/>
    <m/>
  </r>
  <r>
    <d v="2014-01-01T00:00:00"/>
    <x v="4"/>
    <s v="Agentura domácí péče - Ladara, o.p.s."/>
    <x v="4"/>
    <n v="73"/>
    <m/>
    <m/>
    <m/>
    <m/>
    <m/>
    <m/>
    <m/>
    <m/>
    <m/>
  </r>
  <r>
    <d v="2014-01-01T00:00:00"/>
    <x v="5"/>
    <s v="Farní Charita "/>
    <x v="4"/>
    <n v="81"/>
    <m/>
    <m/>
    <m/>
    <m/>
    <m/>
    <m/>
    <m/>
    <m/>
    <m/>
  </r>
  <r>
    <d v="2014-01-01T00:00:00"/>
    <x v="5"/>
    <s v="Farní Charita "/>
    <x v="4"/>
    <n v="82"/>
    <m/>
    <m/>
    <m/>
    <m/>
    <m/>
    <m/>
    <m/>
    <m/>
    <m/>
  </r>
  <r>
    <d v="2014-01-01T00:00:00"/>
    <x v="6"/>
    <s v="Diakonie ČCE - středisko v Krabčicích"/>
    <x v="5"/>
    <n v="91"/>
    <m/>
    <m/>
    <m/>
    <m/>
    <m/>
    <m/>
    <m/>
    <m/>
    <m/>
  </r>
  <r>
    <d v="2014-01-01T00:00:00"/>
    <x v="7"/>
    <s v="Krajská nemocnice Liberec, Odd. Geriatrie a následné péče"/>
    <x v="6"/>
    <n v="101"/>
    <n v="1010435"/>
    <n v="1010438"/>
    <n v="1"/>
    <n v="5"/>
    <n v="1"/>
    <n v="0.2"/>
    <m/>
    <m/>
    <n v="0"/>
  </r>
  <r>
    <d v="2014-01-01T00:00:00"/>
    <x v="8"/>
    <s v="Diakonie ČCE - středisko v Libici nad Cidlinou"/>
    <x v="7"/>
    <n v="111"/>
    <m/>
    <m/>
    <m/>
    <m/>
    <m/>
    <m/>
    <m/>
    <m/>
    <m/>
  </r>
  <r>
    <d v="2014-01-01T00:00:00"/>
    <x v="8"/>
    <s v="Diakonie ČCE - středisko v Libici nad Cidlinou"/>
    <x v="7"/>
    <n v="112"/>
    <n v="1120006"/>
    <n v="1120007"/>
    <m/>
    <m/>
    <m/>
    <e v="#DIV/0!"/>
    <m/>
    <m/>
    <n v="2"/>
  </r>
  <r>
    <d v="2014-01-01T00:00:00"/>
    <x v="9"/>
    <s v="Centrum seniorů Mělník, Domov Penzion"/>
    <x v="8"/>
    <n v="121"/>
    <n v="1210184"/>
    <n v="1210189"/>
    <m/>
    <m/>
    <m/>
    <e v="#DIV/0!"/>
    <m/>
    <m/>
    <n v="6"/>
  </r>
  <r>
    <d v="2014-01-01T00:00:00"/>
    <x v="10"/>
    <s v="Diakonie ČCE - středisko v Myslibořicích"/>
    <x v="9"/>
    <n v="131"/>
    <m/>
    <m/>
    <m/>
    <m/>
    <m/>
    <m/>
    <m/>
    <m/>
    <m/>
  </r>
  <r>
    <d v="2014-01-01T00:00:00"/>
    <x v="10"/>
    <s v="Diakonie ČCE - středisko v Myslibořicích"/>
    <x v="9"/>
    <n v="132"/>
    <m/>
    <m/>
    <m/>
    <m/>
    <m/>
    <m/>
    <m/>
    <m/>
    <m/>
  </r>
  <r>
    <d v="2014-01-01T00:00:00"/>
    <x v="11"/>
    <s v="Občanské sdružení Pamatováček ČALS Olomouc"/>
    <x v="10"/>
    <n v="142"/>
    <n v="1420217"/>
    <n v="1420221"/>
    <n v="0"/>
    <n v="5"/>
    <n v="0"/>
    <n v="0"/>
    <m/>
    <m/>
    <n v="0"/>
  </r>
  <r>
    <d v="2014-01-01T00:00:00"/>
    <x v="12"/>
    <s v="Slezská Diakonie Domovinka Siloe"/>
    <x v="11"/>
    <n v="151"/>
    <n v="1510219"/>
    <n v="1510220"/>
    <n v="0"/>
    <n v="2"/>
    <n v="1"/>
    <n v="0.5"/>
    <m/>
    <m/>
    <n v="0"/>
  </r>
  <r>
    <d v="2014-01-01T00:00:00"/>
    <x v="13"/>
    <s v="Prácheňské sanatorium, o.p.s. "/>
    <x v="12"/>
    <n v="161"/>
    <m/>
    <m/>
    <m/>
    <m/>
    <m/>
    <m/>
    <m/>
    <m/>
    <m/>
  </r>
  <r>
    <d v="2014-01-01T00:00:00"/>
    <x v="14"/>
    <s v="Městská Charita Plzeň"/>
    <x v="13"/>
    <n v="171"/>
    <n v="1710960"/>
    <n v="1710973"/>
    <n v="0"/>
    <n v="14"/>
    <n v="9"/>
    <n v="0.6428571428571429"/>
    <m/>
    <m/>
    <n v="0"/>
  </r>
  <r>
    <d v="2014-01-01T00:00:00"/>
    <x v="14"/>
    <s v="Městská Charita Plzeň"/>
    <x v="13"/>
    <n v="173"/>
    <m/>
    <m/>
    <m/>
    <m/>
    <m/>
    <m/>
    <m/>
    <m/>
    <m/>
  </r>
  <r>
    <d v="2014-01-01T00:00:00"/>
    <x v="15"/>
    <s v="ČALS (Gerontocentrum)"/>
    <x v="14"/>
    <n v="181"/>
    <n v="1810803"/>
    <n v="1810805"/>
    <m/>
    <m/>
    <m/>
    <e v="#DIV/0!"/>
    <m/>
    <m/>
    <n v="3"/>
  </r>
  <r>
    <d v="2014-01-01T00:00:00"/>
    <x v="15"/>
    <s v="ČALS (Gerontocentrum)"/>
    <x v="14"/>
    <n v="182"/>
    <m/>
    <m/>
    <m/>
    <m/>
    <m/>
    <m/>
    <m/>
    <m/>
    <m/>
  </r>
  <r>
    <d v="2014-01-01T00:00:00"/>
    <x v="15"/>
    <s v="ČALS (Gerontocentrum)"/>
    <x v="14"/>
    <n v="183"/>
    <n v="1830010"/>
    <n v="1830028"/>
    <m/>
    <m/>
    <m/>
    <e v="#DIV/0!"/>
    <m/>
    <m/>
    <n v="19"/>
  </r>
  <r>
    <d v="2014-01-01T00:00:00"/>
    <x v="15"/>
    <s v="ČALS (Gerontocentrum)"/>
    <x v="14"/>
    <n v="184"/>
    <n v="1840028"/>
    <n v="1840031"/>
    <n v="0"/>
    <n v="4"/>
    <n v="2"/>
    <n v="0.5"/>
    <m/>
    <m/>
    <n v="0"/>
  </r>
  <r>
    <d v="2014-01-01T00:00:00"/>
    <x v="16"/>
    <s v="SANCO - sdružení domácí péče"/>
    <x v="15"/>
    <n v="191"/>
    <m/>
    <m/>
    <m/>
    <m/>
    <m/>
    <m/>
    <m/>
    <m/>
    <m/>
  </r>
  <r>
    <d v="2014-01-01T00:00:00"/>
    <x v="16"/>
    <s v="SANCO - sdružení domácí péče"/>
    <x v="15"/>
    <n v="192"/>
    <m/>
    <m/>
    <m/>
    <m/>
    <m/>
    <m/>
    <m/>
    <m/>
    <m/>
  </r>
  <r>
    <d v="2014-01-01T00:00:00"/>
    <x v="17"/>
    <s v="Oblastní charita "/>
    <x v="16"/>
    <n v="201"/>
    <n v="2010025"/>
    <n v="2010025"/>
    <m/>
    <m/>
    <m/>
    <e v="#DIV/0!"/>
    <m/>
    <m/>
    <n v="1"/>
  </r>
  <r>
    <d v="2014-01-01T00:00:00"/>
    <x v="17"/>
    <s v="Oblastní charita "/>
    <x v="16"/>
    <n v="202"/>
    <n v="2020056"/>
    <n v="2020056"/>
    <m/>
    <m/>
    <m/>
    <e v="#DIV/0!"/>
    <m/>
    <m/>
    <n v="1"/>
  </r>
  <r>
    <d v="2014-01-01T00:00:00"/>
    <x v="17"/>
    <s v="Oblastní charita "/>
    <x v="16"/>
    <n v="203"/>
    <n v="2030028"/>
    <n v="2030030"/>
    <m/>
    <m/>
    <m/>
    <e v="#DIV/0!"/>
    <m/>
    <m/>
    <n v="3"/>
  </r>
  <r>
    <d v="2014-01-01T00:00:00"/>
    <x v="18"/>
    <s v="Domov pro seniory Velké Březno"/>
    <x v="17"/>
    <n v="211"/>
    <m/>
    <m/>
    <m/>
    <m/>
    <m/>
    <m/>
    <m/>
    <m/>
    <m/>
  </r>
  <r>
    <d v="2014-01-01T00:00:00"/>
    <x v="19"/>
    <s v="Letokruhy, o.s."/>
    <x v="18"/>
    <n v="222"/>
    <n v="2220059"/>
    <n v="2220059"/>
    <m/>
    <m/>
    <m/>
    <e v="#DIV/0!"/>
    <m/>
    <m/>
    <n v="1"/>
  </r>
  <r>
    <d v="2014-01-01T00:00:00"/>
    <x v="19"/>
    <s v="Letokruhy, o.s."/>
    <x v="18"/>
    <n v="223"/>
    <n v="2230024"/>
    <n v="2230025"/>
    <n v="0"/>
    <n v="2"/>
    <n v="1"/>
    <n v="0.5"/>
    <m/>
    <m/>
    <n v="0"/>
  </r>
  <r>
    <d v="2014-01-01T00:00:00"/>
    <x v="20"/>
    <s v="FNKV"/>
    <x v="14"/>
    <n v="231"/>
    <n v="2310305"/>
    <n v="2310309"/>
    <m/>
    <m/>
    <m/>
    <e v="#DIV/0!"/>
    <m/>
    <m/>
    <n v="5"/>
  </r>
  <r>
    <d v="2014-01-01T00:00:00"/>
    <x v="21"/>
    <s v="Diakonie"/>
    <x v="19"/>
    <n v="241"/>
    <n v="2410038"/>
    <n v="2410041"/>
    <m/>
    <m/>
    <m/>
    <e v="#DIV/0!"/>
    <m/>
    <m/>
    <n v="4"/>
  </r>
  <r>
    <d v="2014-01-01T00:00:00"/>
    <x v="22"/>
    <s v="SENIOR centrum Blansko"/>
    <x v="20"/>
    <n v="1111"/>
    <n v="11110012"/>
    <n v="11110014"/>
    <m/>
    <m/>
    <m/>
    <e v="#DIV/0!"/>
    <m/>
    <m/>
    <n v="3"/>
  </r>
  <r>
    <d v="2014-01-01T00:00:00"/>
    <x v="22"/>
    <s v="SENIOR centrum Blansko"/>
    <x v="20"/>
    <n v="1112"/>
    <n v="11120012"/>
    <n v="11120022"/>
    <m/>
    <m/>
    <m/>
    <e v="#DIV/0!"/>
    <m/>
    <m/>
    <n v="11"/>
  </r>
  <r>
    <d v="2014-01-01T00:00:00"/>
    <x v="23"/>
    <s v="Domov pro seniory Černá Hora"/>
    <x v="21"/>
    <n v="1121"/>
    <n v="11210033"/>
    <n v="11210035"/>
    <m/>
    <m/>
    <m/>
    <e v="#DIV/0!"/>
    <m/>
    <m/>
    <n v="3"/>
  </r>
  <r>
    <d v="2014-01-01T00:00:00"/>
    <x v="24"/>
    <s v="S - centrum Hodonín"/>
    <x v="22"/>
    <n v="1131"/>
    <n v="11310031"/>
    <n v="11310031"/>
    <m/>
    <m/>
    <m/>
    <e v="#DIV/0!"/>
    <m/>
    <m/>
    <n v="1"/>
  </r>
  <r>
    <d v="2014-01-01T00:00:00"/>
    <x v="25"/>
    <s v="Domov pro seniory Bažantnice"/>
    <x v="23"/>
    <n v="1141"/>
    <n v="11410035"/>
    <n v="11410035"/>
    <m/>
    <m/>
    <m/>
    <e v="#DIV/0!"/>
    <m/>
    <m/>
    <n v="1"/>
  </r>
  <r>
    <d v="2014-01-01T00:00:00"/>
    <x v="26"/>
    <s v="Domov Hostim"/>
    <x v="24"/>
    <n v="1151"/>
    <m/>
    <m/>
    <m/>
    <m/>
    <m/>
    <m/>
    <m/>
    <m/>
    <m/>
  </r>
  <r>
    <d v="2014-01-01T00:00:00"/>
    <x v="27"/>
    <s v="Domov pro seniory Jevišovice"/>
    <x v="25"/>
    <n v="1161"/>
    <n v="11610001"/>
    <n v="11610007"/>
    <m/>
    <m/>
    <m/>
    <e v="#DIV/0!"/>
    <m/>
    <m/>
    <n v="7"/>
  </r>
  <r>
    <d v="2014-01-01T00:00:00"/>
    <x v="28"/>
    <s v="Centrum služeb pro seniory Kyjov "/>
    <x v="26"/>
    <n v="1171"/>
    <n v="11710024"/>
    <n v="11710026"/>
    <m/>
    <m/>
    <m/>
    <e v="#DIV/0!"/>
    <m/>
    <m/>
    <n v="3"/>
  </r>
  <r>
    <d v="2014-01-01T00:00:00"/>
    <x v="29"/>
    <s v="Domov Hvězda"/>
    <x v="27"/>
    <n v="1181"/>
    <n v="11810004"/>
    <n v="11810004"/>
    <m/>
    <m/>
    <m/>
    <e v="#DIV/0!"/>
    <m/>
    <m/>
    <n v="1"/>
  </r>
  <r>
    <d v="2014-01-01T00:00:00"/>
    <x v="30"/>
    <s v="Domov pro seniory Plaveč"/>
    <x v="28"/>
    <n v="1191"/>
    <n v="11910011"/>
    <n v="11910015"/>
    <m/>
    <m/>
    <m/>
    <e v="#DIV/0!"/>
    <m/>
    <m/>
    <n v="5"/>
  </r>
  <r>
    <d v="2014-01-01T00:00:00"/>
    <x v="31"/>
    <s v="Domov pro seniory Předkláštěří"/>
    <x v="29"/>
    <n v="1201"/>
    <n v="12010001"/>
    <n v="12010003"/>
    <m/>
    <m/>
    <m/>
    <e v="#DIV/0!"/>
    <m/>
    <m/>
    <n v="3"/>
  </r>
  <r>
    <d v="2014-01-01T00:00:00"/>
    <x v="32"/>
    <s v="Domov pro seniory Skalice"/>
    <x v="30"/>
    <n v="1211"/>
    <n v="12110020"/>
    <n v="12110021"/>
    <m/>
    <m/>
    <m/>
    <e v="#DIV/0!"/>
    <m/>
    <m/>
    <n v="2"/>
  </r>
  <r>
    <d v="2014-01-01T00:00:00"/>
    <x v="33"/>
    <s v="Domov pro seniory Sokolnice"/>
    <x v="31"/>
    <n v="1221"/>
    <s v="xxxx"/>
    <s v="xxxx"/>
    <m/>
    <m/>
    <m/>
    <e v="#DIV/0!"/>
    <m/>
    <m/>
    <e v="#VALUE!"/>
  </r>
  <r>
    <d v="2014-01-01T00:00:00"/>
    <x v="34"/>
    <s v="Domov pro seniory Strážnice"/>
    <x v="32"/>
    <n v="1231"/>
    <n v="12310005"/>
    <n v="12310006"/>
    <m/>
    <m/>
    <m/>
    <e v="#DIV/0!"/>
    <m/>
    <m/>
    <n v="2"/>
  </r>
  <r>
    <d v="2014-01-01T00:00:00"/>
    <x v="35"/>
    <s v="Sociální služby Vyškov "/>
    <x v="33"/>
    <n v="1241"/>
    <n v="12410002"/>
    <n v="12410002"/>
    <m/>
    <m/>
    <m/>
    <e v="#DIV/0!"/>
    <m/>
    <m/>
    <n v="1"/>
  </r>
  <r>
    <d v="2014-01-01T00:00:00"/>
    <x v="36"/>
    <s v="Domov pro seniory Zastávka"/>
    <x v="34"/>
    <n v="1251"/>
    <m/>
    <m/>
    <m/>
    <m/>
    <m/>
    <m/>
    <m/>
    <m/>
    <m/>
  </r>
  <r>
    <d v="2014-02-01T00:00:00"/>
    <x v="0"/>
    <s v="Diakonie ČCE – středisko v Brně "/>
    <x v="0"/>
    <n v="11"/>
    <n v="110286"/>
    <n v="110287"/>
    <m/>
    <m/>
    <m/>
    <e v="#DIV/0!"/>
    <m/>
    <m/>
    <n v="2"/>
  </r>
  <r>
    <d v="2014-02-01T00:00:00"/>
    <x v="0"/>
    <s v="Diakonie ČCE – středisko v Brně "/>
    <x v="0"/>
    <n v="12"/>
    <n v="120374"/>
    <n v="120377"/>
    <n v="0"/>
    <n v="4"/>
    <n v="0"/>
    <n v="0"/>
    <m/>
    <m/>
    <n v="0"/>
  </r>
  <r>
    <d v="2014-02-01T00:00:00"/>
    <x v="1"/>
    <s v="Zdravotně sociální fakulta JU, Ústav sociální práce "/>
    <x v="1"/>
    <n v="21"/>
    <n v="21000230"/>
    <n v="21000231"/>
    <m/>
    <m/>
    <m/>
    <e v="#DIV/0!"/>
    <m/>
    <m/>
    <n v="2"/>
  </r>
  <r>
    <d v="2014-02-01T00:00:00"/>
    <x v="1"/>
    <s v="Zdravotně sociální fakulta JU, Ústav sociální práce "/>
    <x v="1"/>
    <n v="22"/>
    <m/>
    <m/>
    <m/>
    <m/>
    <m/>
    <m/>
    <m/>
    <m/>
    <m/>
  </r>
  <r>
    <d v="2014-02-01T00:00:00"/>
    <x v="2"/>
    <s v="Diakonie ČCE - středisko Dvůr Králové nad Labem"/>
    <x v="2"/>
    <n v="31"/>
    <n v="310086"/>
    <n v="310088"/>
    <n v="0"/>
    <n v="3"/>
    <n v="1"/>
    <n v="0.33333333333333331"/>
    <m/>
    <m/>
    <n v="0"/>
  </r>
  <r>
    <d v="2014-02-01T00:00:00"/>
    <x v="3"/>
    <s v="Domov pro seniory Chýnov"/>
    <x v="3"/>
    <n v="61"/>
    <m/>
    <m/>
    <m/>
    <m/>
    <m/>
    <m/>
    <m/>
    <m/>
    <m/>
  </r>
  <r>
    <d v="2014-02-01T00:00:00"/>
    <x v="3"/>
    <s v="Domov pro seniory Chýnov"/>
    <x v="3"/>
    <n v="62"/>
    <n v="62003"/>
    <n v="62003"/>
    <m/>
    <m/>
    <m/>
    <e v="#DIV/0!"/>
    <m/>
    <m/>
    <n v="1"/>
  </r>
  <r>
    <d v="2014-02-01T00:00:00"/>
    <x v="4"/>
    <s v="Agentura domácí péče - Ladara, o.p.s."/>
    <x v="4"/>
    <n v="71"/>
    <m/>
    <m/>
    <m/>
    <m/>
    <m/>
    <m/>
    <m/>
    <m/>
    <m/>
  </r>
  <r>
    <d v="2014-02-01T00:00:00"/>
    <x v="4"/>
    <s v="Agentura domácí péče - Ladara, o.p.s."/>
    <x v="4"/>
    <n v="72"/>
    <m/>
    <m/>
    <m/>
    <m/>
    <m/>
    <m/>
    <m/>
    <m/>
    <m/>
  </r>
  <r>
    <d v="2014-02-01T00:00:00"/>
    <x v="4"/>
    <s v="Agentura domácí péče - Ladara, o.p.s."/>
    <x v="4"/>
    <n v="73"/>
    <m/>
    <m/>
    <m/>
    <m/>
    <m/>
    <m/>
    <m/>
    <m/>
    <m/>
  </r>
  <r>
    <d v="2014-02-01T00:00:00"/>
    <x v="5"/>
    <s v="Farní Charita "/>
    <x v="4"/>
    <n v="81"/>
    <m/>
    <m/>
    <m/>
    <m/>
    <m/>
    <m/>
    <m/>
    <m/>
    <m/>
  </r>
  <r>
    <d v="2014-02-01T00:00:00"/>
    <x v="5"/>
    <s v="Farní Charita "/>
    <x v="4"/>
    <n v="82"/>
    <m/>
    <m/>
    <m/>
    <m/>
    <m/>
    <m/>
    <m/>
    <m/>
    <m/>
  </r>
  <r>
    <d v="2014-02-01T00:00:00"/>
    <x v="6"/>
    <s v="Diakonie ČCE - středisko v Krabčicích"/>
    <x v="5"/>
    <n v="91"/>
    <m/>
    <m/>
    <m/>
    <m/>
    <m/>
    <m/>
    <m/>
    <m/>
    <m/>
  </r>
  <r>
    <d v="2014-02-01T00:00:00"/>
    <x v="7"/>
    <s v="Krajská nemocnice Liberec, Odd. Geriatrie a následné péče"/>
    <x v="6"/>
    <n v="101"/>
    <n v="1010435"/>
    <n v="1010438"/>
    <m/>
    <m/>
    <m/>
    <e v="#DIV/0!"/>
    <m/>
    <m/>
    <n v="4"/>
  </r>
  <r>
    <d v="2014-02-01T00:00:00"/>
    <x v="8"/>
    <s v="Diakonie ČCE - středisko v Libici nad Cidlinou"/>
    <x v="7"/>
    <n v="111"/>
    <m/>
    <m/>
    <m/>
    <m/>
    <m/>
    <m/>
    <m/>
    <m/>
    <m/>
  </r>
  <r>
    <d v="2014-02-01T00:00:00"/>
    <x v="8"/>
    <s v="Diakonie ČCE - středisko v Libici nad Cidlinou"/>
    <x v="7"/>
    <n v="112"/>
    <n v="1120006"/>
    <n v="1120007"/>
    <m/>
    <m/>
    <m/>
    <e v="#DIV/0!"/>
    <m/>
    <m/>
    <n v="2"/>
  </r>
  <r>
    <d v="2014-02-01T00:00:00"/>
    <x v="9"/>
    <s v="Centrum seniorů Mělník, Domov Penzion"/>
    <x v="8"/>
    <n v="121"/>
    <n v="1210184"/>
    <n v="1210189"/>
    <m/>
    <m/>
    <m/>
    <e v="#DIV/0!"/>
    <m/>
    <m/>
    <n v="6"/>
  </r>
  <r>
    <d v="2014-02-01T00:00:00"/>
    <x v="10"/>
    <s v="Diakonie ČCE - středisko v Myslibořicích"/>
    <x v="9"/>
    <n v="131"/>
    <m/>
    <m/>
    <m/>
    <m/>
    <m/>
    <m/>
    <m/>
    <m/>
    <m/>
  </r>
  <r>
    <d v="2014-02-01T00:00:00"/>
    <x v="10"/>
    <s v="Diakonie ČCE - středisko v Myslibořicích"/>
    <x v="9"/>
    <n v="132"/>
    <m/>
    <m/>
    <m/>
    <m/>
    <m/>
    <m/>
    <m/>
    <m/>
    <m/>
  </r>
  <r>
    <d v="2014-02-01T00:00:00"/>
    <x v="11"/>
    <s v="Občanské sdružení Pamatováček ČALS Olomouc"/>
    <x v="10"/>
    <n v="142"/>
    <n v="1420222"/>
    <n v="1420230"/>
    <n v="0"/>
    <n v="9"/>
    <n v="1"/>
    <n v="0.1111111111111111"/>
    <m/>
    <m/>
    <n v="0"/>
  </r>
  <r>
    <d v="2014-02-01T00:00:00"/>
    <x v="12"/>
    <s v="Slezská Diakonie Domovinka Siloe"/>
    <x v="11"/>
    <n v="151"/>
    <n v="1510219"/>
    <n v="1510220"/>
    <m/>
    <m/>
    <m/>
    <e v="#DIV/0!"/>
    <m/>
    <m/>
    <n v="2"/>
  </r>
  <r>
    <d v="2014-02-01T00:00:00"/>
    <x v="13"/>
    <s v="Prácheňské sanatorium, o.p.s. "/>
    <x v="12"/>
    <n v="161"/>
    <m/>
    <m/>
    <m/>
    <m/>
    <m/>
    <m/>
    <m/>
    <m/>
    <m/>
  </r>
  <r>
    <d v="2014-02-01T00:00:00"/>
    <x v="14"/>
    <s v="Městská Charita Plzeň"/>
    <x v="13"/>
    <n v="171"/>
    <n v="1710974"/>
    <n v="1710986"/>
    <n v="0"/>
    <n v="13"/>
    <n v="8"/>
    <n v="0.61538461538461542"/>
    <m/>
    <m/>
    <n v="0"/>
  </r>
  <r>
    <d v="2014-02-01T00:00:00"/>
    <x v="14"/>
    <s v="Městská Charita Plzeň"/>
    <x v="13"/>
    <n v="173"/>
    <m/>
    <m/>
    <m/>
    <m/>
    <m/>
    <m/>
    <m/>
    <m/>
    <m/>
  </r>
  <r>
    <d v="2014-02-01T00:00:00"/>
    <x v="15"/>
    <s v="ČALS (Gerontocentrum)"/>
    <x v="14"/>
    <n v="181"/>
    <n v="1810803"/>
    <n v="1810805"/>
    <m/>
    <m/>
    <m/>
    <e v="#DIV/0!"/>
    <m/>
    <m/>
    <n v="3"/>
  </r>
  <r>
    <d v="2014-02-01T00:00:00"/>
    <x v="15"/>
    <s v="ČALS (Gerontocentrum)"/>
    <x v="14"/>
    <n v="182"/>
    <m/>
    <m/>
    <m/>
    <m/>
    <m/>
    <m/>
    <m/>
    <m/>
    <m/>
  </r>
  <r>
    <d v="2014-02-01T00:00:00"/>
    <x v="15"/>
    <s v="ČALS (Gerontocentrum)"/>
    <x v="14"/>
    <n v="183"/>
    <n v="1830010"/>
    <n v="1830028"/>
    <m/>
    <m/>
    <m/>
    <e v="#DIV/0!"/>
    <m/>
    <m/>
    <n v="19"/>
  </r>
  <r>
    <d v="2014-02-01T00:00:00"/>
    <x v="15"/>
    <s v="ČALS (Gerontocentrum)"/>
    <x v="14"/>
    <n v="184"/>
    <n v="1840032"/>
    <n v="1840038"/>
    <n v="0"/>
    <n v="7"/>
    <n v="2"/>
    <n v="0.2857142857142857"/>
    <m/>
    <m/>
    <n v="0"/>
  </r>
  <r>
    <d v="2014-02-01T00:00:00"/>
    <x v="16"/>
    <s v="SANCO - sdružení domácí péče"/>
    <x v="15"/>
    <n v="191"/>
    <m/>
    <m/>
    <m/>
    <m/>
    <m/>
    <m/>
    <m/>
    <m/>
    <m/>
  </r>
  <r>
    <d v="2014-02-01T00:00:00"/>
    <x v="16"/>
    <s v="SANCO - sdružení domácí péče"/>
    <x v="15"/>
    <n v="192"/>
    <m/>
    <m/>
    <m/>
    <m/>
    <m/>
    <m/>
    <m/>
    <m/>
    <m/>
  </r>
  <r>
    <d v="2014-02-01T00:00:00"/>
    <x v="17"/>
    <s v="Oblastní charita "/>
    <x v="16"/>
    <n v="201"/>
    <n v="2010025"/>
    <n v="2010025"/>
    <m/>
    <m/>
    <m/>
    <e v="#DIV/0!"/>
    <m/>
    <m/>
    <n v="1"/>
  </r>
  <r>
    <d v="2014-02-01T00:00:00"/>
    <x v="17"/>
    <s v="Oblastní charita "/>
    <x v="16"/>
    <n v="202"/>
    <n v="2020056"/>
    <n v="2020056"/>
    <m/>
    <m/>
    <m/>
    <e v="#DIV/0!"/>
    <m/>
    <m/>
    <n v="1"/>
  </r>
  <r>
    <d v="2014-02-01T00:00:00"/>
    <x v="17"/>
    <s v="Oblastní charita "/>
    <x v="16"/>
    <n v="203"/>
    <n v="2030028"/>
    <n v="2030030"/>
    <m/>
    <m/>
    <m/>
    <e v="#DIV/0!"/>
    <m/>
    <m/>
    <n v="3"/>
  </r>
  <r>
    <d v="2014-02-01T00:00:00"/>
    <x v="18"/>
    <s v="Domov pro seniory Velké Březno"/>
    <x v="17"/>
    <n v="211"/>
    <m/>
    <m/>
    <m/>
    <m/>
    <m/>
    <m/>
    <m/>
    <m/>
    <m/>
  </r>
  <r>
    <d v="2014-02-01T00:00:00"/>
    <x v="19"/>
    <s v="Letokruhy, o.s."/>
    <x v="18"/>
    <n v="222"/>
    <n v="2220059"/>
    <n v="2220059"/>
    <m/>
    <m/>
    <m/>
    <e v="#DIV/0!"/>
    <m/>
    <m/>
    <n v="1"/>
  </r>
  <r>
    <d v="2014-02-01T00:00:00"/>
    <x v="19"/>
    <s v="Letokruhy, o.s."/>
    <x v="18"/>
    <n v="223"/>
    <n v="2230026"/>
    <n v="2230026"/>
    <n v="0"/>
    <n v="1"/>
    <n v="1"/>
    <n v="1"/>
    <m/>
    <m/>
    <n v="0"/>
  </r>
  <r>
    <d v="2014-02-01T00:00:00"/>
    <x v="20"/>
    <s v="FNKV"/>
    <x v="14"/>
    <n v="231"/>
    <n v="2310305"/>
    <n v="2310309"/>
    <m/>
    <m/>
    <m/>
    <e v="#DIV/0!"/>
    <m/>
    <m/>
    <n v="5"/>
  </r>
  <r>
    <d v="2014-02-01T00:00:00"/>
    <x v="21"/>
    <s v="Diakonie"/>
    <x v="19"/>
    <n v="241"/>
    <n v="2410038"/>
    <n v="2410041"/>
    <m/>
    <m/>
    <m/>
    <e v="#DIV/0!"/>
    <m/>
    <m/>
    <n v="4"/>
  </r>
  <r>
    <d v="2014-02-01T00:00:00"/>
    <x v="22"/>
    <s v="SENIOR centrum Blansko"/>
    <x v="20"/>
    <n v="1111"/>
    <n v="11110012"/>
    <n v="11110014"/>
    <m/>
    <m/>
    <m/>
    <e v="#DIV/0!"/>
    <m/>
    <m/>
    <n v="3"/>
  </r>
  <r>
    <d v="2014-02-01T00:00:00"/>
    <x v="22"/>
    <s v="SENIOR centrum Blansko"/>
    <x v="20"/>
    <n v="1112"/>
    <n v="11120012"/>
    <n v="11120022"/>
    <m/>
    <m/>
    <m/>
    <e v="#DIV/0!"/>
    <m/>
    <m/>
    <n v="11"/>
  </r>
  <r>
    <d v="2014-02-01T00:00:00"/>
    <x v="23"/>
    <s v="Domov pro seniory Černá Hora"/>
    <x v="21"/>
    <n v="1121"/>
    <n v="11210033"/>
    <n v="11210035"/>
    <m/>
    <m/>
    <m/>
    <e v="#DIV/0!"/>
    <m/>
    <m/>
    <n v="3"/>
  </r>
  <r>
    <d v="2014-02-01T00:00:00"/>
    <x v="24"/>
    <s v="S - centrum Hodonín"/>
    <x v="22"/>
    <n v="1131"/>
    <n v="11310031"/>
    <n v="11310031"/>
    <m/>
    <m/>
    <m/>
    <e v="#DIV/0!"/>
    <m/>
    <m/>
    <n v="1"/>
  </r>
  <r>
    <d v="2014-02-01T00:00:00"/>
    <x v="25"/>
    <s v="Domov pro seniory Bažantnice"/>
    <x v="23"/>
    <n v="1141"/>
    <n v="11410035"/>
    <n v="11410035"/>
    <m/>
    <m/>
    <m/>
    <e v="#DIV/0!"/>
    <m/>
    <m/>
    <n v="1"/>
  </r>
  <r>
    <d v="2014-02-01T00:00:00"/>
    <x v="26"/>
    <s v="Domov Hostim"/>
    <x v="24"/>
    <n v="1151"/>
    <m/>
    <m/>
    <m/>
    <m/>
    <m/>
    <m/>
    <m/>
    <m/>
    <m/>
  </r>
  <r>
    <d v="2014-02-01T00:00:00"/>
    <x v="27"/>
    <s v="Domov pro seniory Jevišovice"/>
    <x v="25"/>
    <n v="1161"/>
    <n v="11610001"/>
    <n v="11610007"/>
    <m/>
    <m/>
    <m/>
    <e v="#DIV/0!"/>
    <m/>
    <m/>
    <n v="7"/>
  </r>
  <r>
    <d v="2014-02-01T00:00:00"/>
    <x v="28"/>
    <s v="Centrum služeb pro seniory Kyjov "/>
    <x v="26"/>
    <n v="1171"/>
    <n v="11710024"/>
    <n v="11710026"/>
    <m/>
    <m/>
    <m/>
    <e v="#DIV/0!"/>
    <m/>
    <m/>
    <n v="3"/>
  </r>
  <r>
    <d v="2014-02-01T00:00:00"/>
    <x v="29"/>
    <s v="Domov Hvězda"/>
    <x v="27"/>
    <n v="1181"/>
    <n v="11810004"/>
    <n v="11810004"/>
    <m/>
    <m/>
    <m/>
    <e v="#DIV/0!"/>
    <m/>
    <m/>
    <n v="1"/>
  </r>
  <r>
    <d v="2014-02-01T00:00:00"/>
    <x v="30"/>
    <s v="Domov pro seniory Plaveč"/>
    <x v="28"/>
    <n v="1191"/>
    <n v="11910011"/>
    <n v="11910015"/>
    <m/>
    <m/>
    <m/>
    <e v="#DIV/0!"/>
    <m/>
    <m/>
    <n v="5"/>
  </r>
  <r>
    <d v="2014-02-01T00:00:00"/>
    <x v="31"/>
    <s v="Domov pro seniory Předkláštěří"/>
    <x v="29"/>
    <n v="1201"/>
    <n v="12010001"/>
    <n v="12010003"/>
    <m/>
    <m/>
    <m/>
    <e v="#DIV/0!"/>
    <m/>
    <m/>
    <n v="3"/>
  </r>
  <r>
    <d v="2014-02-01T00:00:00"/>
    <x v="32"/>
    <s v="Domov pro seniory Skalice"/>
    <x v="30"/>
    <n v="1211"/>
    <n v="12110020"/>
    <n v="12110021"/>
    <m/>
    <m/>
    <m/>
    <e v="#DIV/0!"/>
    <m/>
    <m/>
    <n v="2"/>
  </r>
  <r>
    <d v="2014-02-01T00:00:00"/>
    <x v="33"/>
    <s v="Domov pro seniory Sokolnice"/>
    <x v="31"/>
    <n v="1221"/>
    <s v="xxxx"/>
    <s v="xxxx"/>
    <m/>
    <m/>
    <m/>
    <e v="#DIV/0!"/>
    <m/>
    <m/>
    <e v="#VALUE!"/>
  </r>
  <r>
    <d v="2014-02-01T00:00:00"/>
    <x v="34"/>
    <s v="Domov pro seniory Strážnice"/>
    <x v="32"/>
    <n v="1231"/>
    <n v="12310005"/>
    <n v="12310006"/>
    <m/>
    <m/>
    <m/>
    <e v="#DIV/0!"/>
    <m/>
    <m/>
    <n v="2"/>
  </r>
  <r>
    <d v="2014-02-01T00:00:00"/>
    <x v="35"/>
    <s v="Sociální služby Vyškov "/>
    <x v="33"/>
    <n v="1241"/>
    <n v="12410002"/>
    <n v="12410002"/>
    <m/>
    <m/>
    <m/>
    <e v="#DIV/0!"/>
    <m/>
    <m/>
    <n v="1"/>
  </r>
  <r>
    <d v="2014-02-01T00:00:00"/>
    <x v="36"/>
    <s v="Domov pro seniory Zastávka"/>
    <x v="34"/>
    <n v="1251"/>
    <m/>
    <m/>
    <m/>
    <m/>
    <m/>
    <m/>
    <m/>
    <m/>
    <m/>
  </r>
  <r>
    <d v="2014-03-01T00:00:00"/>
    <x v="0"/>
    <s v="Diakonie ČCE – středisko v Brně "/>
    <x v="0"/>
    <n v="11"/>
    <n v="110288"/>
    <n v="110289"/>
    <n v="0"/>
    <n v="2"/>
    <n v="1"/>
    <n v="0.5"/>
    <m/>
    <m/>
    <n v="0"/>
  </r>
  <r>
    <d v="2014-03-01T00:00:00"/>
    <x v="0"/>
    <s v="Diakonie ČCE – středisko v Brně "/>
    <x v="0"/>
    <n v="12"/>
    <n v="120378"/>
    <n v="120385"/>
    <n v="0"/>
    <n v="8"/>
    <n v="4"/>
    <n v="0.5"/>
    <m/>
    <m/>
    <n v="0"/>
  </r>
  <r>
    <d v="2014-03-01T00:00:00"/>
    <x v="1"/>
    <s v="Zdravotně sociální fakulta JU, Ústav sociální práce "/>
    <x v="1"/>
    <n v="21"/>
    <n v="21000235"/>
    <n v="21000249"/>
    <n v="0"/>
    <n v="15"/>
    <n v="0"/>
    <n v="0"/>
    <m/>
    <m/>
    <n v="0"/>
  </r>
  <r>
    <d v="2014-03-01T00:00:00"/>
    <x v="1"/>
    <s v="Zdravotně sociální fakulta JU, Ústav sociální práce "/>
    <x v="1"/>
    <n v="22"/>
    <m/>
    <m/>
    <m/>
    <m/>
    <m/>
    <m/>
    <m/>
    <m/>
    <m/>
  </r>
  <r>
    <d v="2014-03-01T00:00:00"/>
    <x v="2"/>
    <s v="Diakonie ČCE - středisko Dvůr Králové nad Labem"/>
    <x v="2"/>
    <n v="31"/>
    <n v="310089"/>
    <n v="310097"/>
    <n v="0"/>
    <n v="9"/>
    <n v="3"/>
    <n v="0.33333333333333331"/>
    <m/>
    <m/>
    <n v="0"/>
  </r>
  <r>
    <d v="2014-03-01T00:00:00"/>
    <x v="3"/>
    <s v="Domov pro seniory Chýnov"/>
    <x v="3"/>
    <n v="61"/>
    <m/>
    <m/>
    <m/>
    <m/>
    <m/>
    <m/>
    <m/>
    <m/>
    <m/>
  </r>
  <r>
    <d v="2014-03-01T00:00:00"/>
    <x v="3"/>
    <s v="Domov pro seniory Chýnov"/>
    <x v="3"/>
    <n v="62"/>
    <n v="62003"/>
    <n v="62003"/>
    <m/>
    <m/>
    <m/>
    <e v="#DIV/0!"/>
    <m/>
    <m/>
    <n v="1"/>
  </r>
  <r>
    <d v="2014-03-01T00:00:00"/>
    <x v="4"/>
    <s v="Agentura domácí péče - Ladara, o.p.s."/>
    <x v="4"/>
    <n v="71"/>
    <m/>
    <m/>
    <m/>
    <m/>
    <m/>
    <m/>
    <m/>
    <m/>
    <m/>
  </r>
  <r>
    <d v="2014-03-01T00:00:00"/>
    <x v="4"/>
    <s v="Agentura domácí péče - Ladara, o.p.s."/>
    <x v="4"/>
    <n v="72"/>
    <m/>
    <m/>
    <m/>
    <m/>
    <m/>
    <m/>
    <m/>
    <m/>
    <m/>
  </r>
  <r>
    <d v="2014-03-01T00:00:00"/>
    <x v="4"/>
    <s v="Agentura domácí péče - Ladara, o.p.s."/>
    <x v="4"/>
    <n v="73"/>
    <m/>
    <m/>
    <m/>
    <m/>
    <m/>
    <m/>
    <m/>
    <m/>
    <m/>
  </r>
  <r>
    <d v="2014-03-01T00:00:00"/>
    <x v="5"/>
    <s v="Farní Charita "/>
    <x v="4"/>
    <n v="81"/>
    <m/>
    <m/>
    <m/>
    <m/>
    <m/>
    <m/>
    <m/>
    <m/>
    <m/>
  </r>
  <r>
    <d v="2014-03-01T00:00:00"/>
    <x v="5"/>
    <s v="Farní Charita "/>
    <x v="4"/>
    <n v="82"/>
    <m/>
    <m/>
    <m/>
    <m/>
    <m/>
    <m/>
    <m/>
    <m/>
    <m/>
  </r>
  <r>
    <d v="2014-03-01T00:00:00"/>
    <x v="6"/>
    <s v="Diakonie ČCE - středisko v Krabčicích"/>
    <x v="5"/>
    <n v="91"/>
    <m/>
    <m/>
    <m/>
    <m/>
    <m/>
    <m/>
    <m/>
    <m/>
    <m/>
  </r>
  <r>
    <d v="2014-03-01T00:00:00"/>
    <x v="7"/>
    <s v="Krajská nemocnice Liberec, Odd. Geriatrie a následné péče"/>
    <x v="6"/>
    <n v="101"/>
    <n v="1010435"/>
    <n v="1010438"/>
    <m/>
    <m/>
    <m/>
    <e v="#DIV/0!"/>
    <m/>
    <m/>
    <n v="4"/>
  </r>
  <r>
    <d v="2014-03-01T00:00:00"/>
    <x v="8"/>
    <s v="Diakonie ČCE - středisko v Libici nad Cidlinou"/>
    <x v="7"/>
    <n v="111"/>
    <m/>
    <m/>
    <m/>
    <m/>
    <m/>
    <m/>
    <m/>
    <m/>
    <m/>
  </r>
  <r>
    <d v="2014-03-01T00:00:00"/>
    <x v="8"/>
    <s v="Diakonie ČCE - středisko v Libici nad Cidlinou"/>
    <x v="7"/>
    <n v="112"/>
    <n v="1120006"/>
    <n v="1120007"/>
    <m/>
    <m/>
    <m/>
    <e v="#DIV/0!"/>
    <m/>
    <m/>
    <n v="2"/>
  </r>
  <r>
    <d v="2014-03-01T00:00:00"/>
    <x v="9"/>
    <s v="Centrum seniorů Mělník, Domov Penzion"/>
    <x v="8"/>
    <n v="121"/>
    <n v="1210184"/>
    <n v="1210189"/>
    <m/>
    <m/>
    <m/>
    <e v="#DIV/0!"/>
    <m/>
    <m/>
    <n v="6"/>
  </r>
  <r>
    <d v="2014-03-01T00:00:00"/>
    <x v="10"/>
    <s v="Diakonie ČCE - středisko v Myslibořicích"/>
    <x v="9"/>
    <n v="131"/>
    <m/>
    <m/>
    <m/>
    <m/>
    <m/>
    <m/>
    <m/>
    <m/>
    <m/>
  </r>
  <r>
    <d v="2014-03-01T00:00:00"/>
    <x v="10"/>
    <s v="Diakonie ČCE - středisko v Myslibořicích"/>
    <x v="9"/>
    <n v="132"/>
    <m/>
    <m/>
    <m/>
    <m/>
    <m/>
    <m/>
    <m/>
    <m/>
    <m/>
  </r>
  <r>
    <d v="2014-03-01T00:00:00"/>
    <x v="11"/>
    <s v="Občanské sdružení Pamatováček ČALS Olomouc"/>
    <x v="10"/>
    <n v="142"/>
    <n v="1420231"/>
    <n v="1420234"/>
    <n v="0"/>
    <n v="4"/>
    <n v="0"/>
    <n v="0"/>
    <m/>
    <m/>
    <n v="0"/>
  </r>
  <r>
    <d v="2014-03-01T00:00:00"/>
    <x v="12"/>
    <s v="Slezská Diakonie Domovinka Siloe"/>
    <x v="11"/>
    <n v="151"/>
    <n v="1510221"/>
    <n v="1510223"/>
    <n v="0"/>
    <n v="3"/>
    <n v="1"/>
    <n v="0.33333333333333331"/>
    <m/>
    <m/>
    <n v="0"/>
  </r>
  <r>
    <d v="2014-03-01T00:00:00"/>
    <x v="13"/>
    <s v="Prácheňské sanatorium, o.p.s. "/>
    <x v="12"/>
    <n v="161"/>
    <m/>
    <m/>
    <m/>
    <m/>
    <m/>
    <m/>
    <m/>
    <m/>
    <m/>
  </r>
  <r>
    <d v="2014-03-01T00:00:00"/>
    <x v="14"/>
    <s v="Městská Charita Plzeň"/>
    <x v="13"/>
    <n v="171"/>
    <n v="1710987"/>
    <n v="1710995"/>
    <n v="0"/>
    <n v="9"/>
    <n v="1"/>
    <n v="0.1111111111111111"/>
    <m/>
    <m/>
    <n v="0"/>
  </r>
  <r>
    <d v="2014-03-01T00:00:00"/>
    <x v="14"/>
    <s v="Městská Charita Plzeň"/>
    <x v="13"/>
    <n v="173"/>
    <m/>
    <m/>
    <m/>
    <m/>
    <m/>
    <m/>
    <m/>
    <m/>
    <m/>
  </r>
  <r>
    <d v="2014-03-01T00:00:00"/>
    <x v="15"/>
    <s v="ČALS (Gerontocentrum)"/>
    <x v="14"/>
    <n v="181"/>
    <n v="1810803"/>
    <n v="1810805"/>
    <m/>
    <m/>
    <m/>
    <e v="#DIV/0!"/>
    <m/>
    <m/>
    <n v="3"/>
  </r>
  <r>
    <d v="2014-03-01T00:00:00"/>
    <x v="15"/>
    <s v="ČALS (Gerontocentrum)"/>
    <x v="14"/>
    <n v="182"/>
    <m/>
    <m/>
    <m/>
    <m/>
    <m/>
    <m/>
    <m/>
    <m/>
    <m/>
  </r>
  <r>
    <d v="2014-03-01T00:00:00"/>
    <x v="15"/>
    <s v="ČALS (Gerontocentrum)"/>
    <x v="14"/>
    <n v="183"/>
    <n v="1830010"/>
    <n v="1830028"/>
    <m/>
    <m/>
    <m/>
    <e v="#DIV/0!"/>
    <m/>
    <m/>
    <n v="19"/>
  </r>
  <r>
    <d v="2014-03-01T00:00:00"/>
    <x v="15"/>
    <s v="ČALS (Gerontocentrum)"/>
    <x v="14"/>
    <n v="184"/>
    <n v="1840039"/>
    <n v="1840051"/>
    <n v="0"/>
    <n v="13"/>
    <n v="3"/>
    <n v="0.23076923076923078"/>
    <m/>
    <m/>
    <n v="0"/>
  </r>
  <r>
    <d v="2014-03-01T00:00:00"/>
    <x v="16"/>
    <s v="SANCO - sdružení domácí péče"/>
    <x v="15"/>
    <n v="191"/>
    <m/>
    <m/>
    <m/>
    <m/>
    <m/>
    <m/>
    <m/>
    <m/>
    <m/>
  </r>
  <r>
    <d v="2014-03-01T00:00:00"/>
    <x v="16"/>
    <s v="SANCO - sdružení domácí péče"/>
    <x v="15"/>
    <n v="192"/>
    <m/>
    <m/>
    <m/>
    <m/>
    <m/>
    <m/>
    <m/>
    <m/>
    <m/>
  </r>
  <r>
    <d v="2014-03-01T00:00:00"/>
    <x v="17"/>
    <s v="Oblastní charita "/>
    <x v="16"/>
    <n v="201"/>
    <n v="2010026"/>
    <n v="2010026"/>
    <n v="0"/>
    <n v="1"/>
    <n v="0"/>
    <n v="0"/>
    <m/>
    <m/>
    <n v="0"/>
  </r>
  <r>
    <d v="2014-03-01T00:00:00"/>
    <x v="17"/>
    <s v="Oblastní charita "/>
    <x v="16"/>
    <n v="202"/>
    <n v="2020056"/>
    <n v="2020056"/>
    <m/>
    <m/>
    <m/>
    <e v="#DIV/0!"/>
    <m/>
    <m/>
    <n v="1"/>
  </r>
  <r>
    <d v="2014-03-01T00:00:00"/>
    <x v="17"/>
    <s v="Oblastní charita "/>
    <x v="16"/>
    <n v="203"/>
    <n v="2030028"/>
    <n v="2030030"/>
    <m/>
    <m/>
    <m/>
    <e v="#DIV/0!"/>
    <m/>
    <m/>
    <n v="3"/>
  </r>
  <r>
    <d v="2014-03-01T00:00:00"/>
    <x v="18"/>
    <s v="Domov pro seniory Velké Březno"/>
    <x v="17"/>
    <n v="211"/>
    <m/>
    <m/>
    <m/>
    <m/>
    <m/>
    <m/>
    <m/>
    <m/>
    <m/>
  </r>
  <r>
    <d v="2014-03-01T00:00:00"/>
    <x v="19"/>
    <s v="Letokruhy, o.s."/>
    <x v="18"/>
    <n v="222"/>
    <n v="2220059"/>
    <n v="2220059"/>
    <m/>
    <m/>
    <m/>
    <e v="#DIV/0!"/>
    <m/>
    <m/>
    <n v="1"/>
  </r>
  <r>
    <d v="2014-03-01T00:00:00"/>
    <x v="19"/>
    <s v="Letokruhy, o.s."/>
    <x v="18"/>
    <n v="223"/>
    <n v="2230027"/>
    <n v="2230028"/>
    <n v="0"/>
    <n v="2"/>
    <n v="2"/>
    <n v="1"/>
    <m/>
    <m/>
    <n v="0"/>
  </r>
  <r>
    <d v="2014-03-01T00:00:00"/>
    <x v="20"/>
    <s v="FNKV"/>
    <x v="14"/>
    <n v="231"/>
    <n v="2310305"/>
    <n v="2310309"/>
    <m/>
    <m/>
    <m/>
    <e v="#DIV/0!"/>
    <m/>
    <m/>
    <n v="5"/>
  </r>
  <r>
    <d v="2014-03-01T00:00:00"/>
    <x v="21"/>
    <s v="Diakonie"/>
    <x v="19"/>
    <n v="241"/>
    <n v="2410038"/>
    <n v="2410041"/>
    <m/>
    <m/>
    <m/>
    <e v="#DIV/0!"/>
    <m/>
    <m/>
    <n v="4"/>
  </r>
  <r>
    <d v="2014-03-01T00:00:00"/>
    <x v="22"/>
    <s v="SENIOR centrum Blansko"/>
    <x v="20"/>
    <n v="1111"/>
    <n v="11110012"/>
    <n v="11110014"/>
    <m/>
    <m/>
    <m/>
    <e v="#DIV/0!"/>
    <m/>
    <m/>
    <n v="3"/>
  </r>
  <r>
    <d v="2014-03-01T00:00:00"/>
    <x v="22"/>
    <s v="SENIOR centrum Blansko"/>
    <x v="20"/>
    <n v="1112"/>
    <n v="11120012"/>
    <n v="11120022"/>
    <m/>
    <m/>
    <m/>
    <e v="#DIV/0!"/>
    <m/>
    <m/>
    <n v="11"/>
  </r>
  <r>
    <d v="2014-03-01T00:00:00"/>
    <x v="23"/>
    <s v="Domov pro seniory Černá Hora"/>
    <x v="21"/>
    <n v="1121"/>
    <n v="11210033"/>
    <n v="11210035"/>
    <m/>
    <m/>
    <m/>
    <e v="#DIV/0!"/>
    <m/>
    <m/>
    <n v="3"/>
  </r>
  <r>
    <d v="2014-03-01T00:00:00"/>
    <x v="24"/>
    <s v="S - centrum Hodonín"/>
    <x v="22"/>
    <n v="1131"/>
    <n v="11310031"/>
    <n v="11310031"/>
    <m/>
    <m/>
    <m/>
    <e v="#DIV/0!"/>
    <m/>
    <m/>
    <n v="1"/>
  </r>
  <r>
    <d v="2014-03-01T00:00:00"/>
    <x v="25"/>
    <s v="Domov pro seniory Bažantnice"/>
    <x v="23"/>
    <n v="1141"/>
    <n v="11410035"/>
    <n v="11410035"/>
    <m/>
    <m/>
    <m/>
    <e v="#DIV/0!"/>
    <m/>
    <m/>
    <n v="1"/>
  </r>
  <r>
    <d v="2014-03-01T00:00:00"/>
    <x v="26"/>
    <s v="Domov Hostim"/>
    <x v="24"/>
    <n v="1151"/>
    <m/>
    <m/>
    <m/>
    <m/>
    <m/>
    <m/>
    <m/>
    <m/>
    <m/>
  </r>
  <r>
    <d v="2014-03-01T00:00:00"/>
    <x v="27"/>
    <s v="Domov pro seniory Jevišovice"/>
    <x v="25"/>
    <n v="1161"/>
    <n v="11610001"/>
    <n v="11610007"/>
    <m/>
    <m/>
    <m/>
    <e v="#DIV/0!"/>
    <m/>
    <m/>
    <n v="7"/>
  </r>
  <r>
    <d v="2014-03-01T00:00:00"/>
    <x v="28"/>
    <s v="Centrum služeb pro seniory Kyjov "/>
    <x v="26"/>
    <n v="1171"/>
    <n v="11710024"/>
    <n v="11710026"/>
    <m/>
    <m/>
    <m/>
    <e v="#DIV/0!"/>
    <m/>
    <m/>
    <n v="3"/>
  </r>
  <r>
    <d v="2014-03-01T00:00:00"/>
    <x v="29"/>
    <s v="Domov Hvězda"/>
    <x v="27"/>
    <n v="1181"/>
    <n v="11810004"/>
    <n v="11810004"/>
    <m/>
    <m/>
    <m/>
    <e v="#DIV/0!"/>
    <m/>
    <m/>
    <n v="1"/>
  </r>
  <r>
    <d v="2014-03-01T00:00:00"/>
    <x v="30"/>
    <s v="Domov pro seniory Plaveč"/>
    <x v="28"/>
    <n v="1191"/>
    <n v="11910011"/>
    <n v="11910015"/>
    <m/>
    <m/>
    <m/>
    <e v="#DIV/0!"/>
    <m/>
    <m/>
    <n v="5"/>
  </r>
  <r>
    <d v="2014-03-01T00:00:00"/>
    <x v="31"/>
    <s v="Domov pro seniory Předkláštěří"/>
    <x v="29"/>
    <n v="1201"/>
    <n v="12010001"/>
    <n v="12010003"/>
    <m/>
    <m/>
    <m/>
    <e v="#DIV/0!"/>
    <m/>
    <m/>
    <n v="3"/>
  </r>
  <r>
    <d v="2014-03-01T00:00:00"/>
    <x v="32"/>
    <s v="Domov pro seniory Skalice"/>
    <x v="30"/>
    <n v="1211"/>
    <n v="12110020"/>
    <n v="12110021"/>
    <m/>
    <m/>
    <m/>
    <e v="#DIV/0!"/>
    <m/>
    <m/>
    <n v="2"/>
  </r>
  <r>
    <d v="2014-03-01T00:00:00"/>
    <x v="33"/>
    <s v="Domov pro seniory Sokolnice"/>
    <x v="31"/>
    <n v="1221"/>
    <s v="xxxx"/>
    <s v="xxxx"/>
    <m/>
    <m/>
    <m/>
    <e v="#DIV/0!"/>
    <m/>
    <m/>
    <e v="#VALUE!"/>
  </r>
  <r>
    <d v="2014-03-01T00:00:00"/>
    <x v="34"/>
    <s v="Domov pro seniory Strážnice"/>
    <x v="32"/>
    <n v="1231"/>
    <n v="12310005"/>
    <n v="12310006"/>
    <m/>
    <m/>
    <m/>
    <e v="#DIV/0!"/>
    <m/>
    <m/>
    <n v="2"/>
  </r>
  <r>
    <d v="2014-03-01T00:00:00"/>
    <x v="35"/>
    <s v="Sociální služby Vyškov "/>
    <x v="33"/>
    <n v="1241"/>
    <n v="12410002"/>
    <n v="12410002"/>
    <m/>
    <m/>
    <m/>
    <e v="#DIV/0!"/>
    <m/>
    <m/>
    <n v="1"/>
  </r>
  <r>
    <d v="2014-03-01T00:00:00"/>
    <x v="36"/>
    <s v="Domov pro seniory Zastávka"/>
    <x v="34"/>
    <n v="1251"/>
    <m/>
    <m/>
    <m/>
    <m/>
    <m/>
    <m/>
    <m/>
    <m/>
    <m/>
  </r>
  <r>
    <d v="2014-04-01T00:00:00"/>
    <x v="0"/>
    <s v="Diakonie ČCE – středisko v Brně "/>
    <x v="0"/>
    <n v="11"/>
    <n v="110290"/>
    <n v="110290"/>
    <n v="0"/>
    <n v="1"/>
    <n v="1"/>
    <n v="1"/>
    <m/>
    <m/>
    <n v="0"/>
  </r>
  <r>
    <d v="2014-04-01T00:00:00"/>
    <x v="0"/>
    <s v="Diakonie ČCE – středisko v Brně "/>
    <x v="0"/>
    <n v="12"/>
    <n v="120386"/>
    <n v="120387"/>
    <n v="0"/>
    <n v="2"/>
    <n v="1"/>
    <n v="0.5"/>
    <m/>
    <m/>
    <n v="0"/>
  </r>
  <r>
    <d v="2014-04-01T00:00:00"/>
    <x v="1"/>
    <s v="Zdravotně sociální fakulta JU, Ústav sociální práce "/>
    <x v="1"/>
    <n v="21"/>
    <n v="21000235"/>
    <n v="21000249"/>
    <m/>
    <m/>
    <m/>
    <e v="#DIV/0!"/>
    <m/>
    <m/>
    <n v="15"/>
  </r>
  <r>
    <d v="2014-04-01T00:00:00"/>
    <x v="1"/>
    <s v="Zdravotně sociální fakulta JU, Ústav sociální práce "/>
    <x v="1"/>
    <n v="22"/>
    <m/>
    <m/>
    <m/>
    <m/>
    <m/>
    <m/>
    <m/>
    <m/>
    <m/>
  </r>
  <r>
    <d v="2014-04-01T00:00:00"/>
    <x v="2"/>
    <s v="Diakonie ČCE - středisko Dvůr Králové nad Labem"/>
    <x v="2"/>
    <n v="31"/>
    <n v="310098"/>
    <n v="310101"/>
    <n v="0"/>
    <n v="4"/>
    <n v="2"/>
    <n v="0.5"/>
    <m/>
    <m/>
    <n v="0"/>
  </r>
  <r>
    <d v="2014-04-01T00:00:00"/>
    <x v="3"/>
    <s v="Domov pro seniory Chýnov"/>
    <x v="3"/>
    <n v="61"/>
    <m/>
    <m/>
    <m/>
    <m/>
    <m/>
    <m/>
    <m/>
    <m/>
    <m/>
  </r>
  <r>
    <d v="2014-04-01T00:00:00"/>
    <x v="3"/>
    <s v="Domov pro seniory Chýnov"/>
    <x v="3"/>
    <n v="62"/>
    <n v="62003"/>
    <n v="62003"/>
    <m/>
    <m/>
    <m/>
    <e v="#DIV/0!"/>
    <m/>
    <m/>
    <n v="1"/>
  </r>
  <r>
    <d v="2014-04-01T00:00:00"/>
    <x v="4"/>
    <s v="Agentura domácí péče - Ladara, o.p.s."/>
    <x v="4"/>
    <n v="71"/>
    <m/>
    <m/>
    <m/>
    <m/>
    <m/>
    <m/>
    <m/>
    <m/>
    <m/>
  </r>
  <r>
    <d v="2014-04-01T00:00:00"/>
    <x v="4"/>
    <s v="Agentura domácí péče - Ladara, o.p.s."/>
    <x v="4"/>
    <n v="72"/>
    <m/>
    <m/>
    <m/>
    <m/>
    <m/>
    <m/>
    <m/>
    <m/>
    <m/>
  </r>
  <r>
    <d v="2014-04-01T00:00:00"/>
    <x v="4"/>
    <s v="Agentura domácí péče - Ladara, o.p.s."/>
    <x v="4"/>
    <n v="73"/>
    <m/>
    <m/>
    <m/>
    <m/>
    <m/>
    <m/>
    <m/>
    <m/>
    <m/>
  </r>
  <r>
    <d v="2014-04-01T00:00:00"/>
    <x v="5"/>
    <s v="Farní Charita "/>
    <x v="4"/>
    <n v="81"/>
    <m/>
    <m/>
    <m/>
    <m/>
    <m/>
    <m/>
    <m/>
    <m/>
    <m/>
  </r>
  <r>
    <d v="2014-04-01T00:00:00"/>
    <x v="5"/>
    <s v="Farní Charita "/>
    <x v="4"/>
    <n v="82"/>
    <m/>
    <m/>
    <m/>
    <m/>
    <m/>
    <m/>
    <m/>
    <m/>
    <m/>
  </r>
  <r>
    <d v="2014-04-01T00:00:00"/>
    <x v="6"/>
    <s v="Diakonie ČCE - středisko v Krabčicích"/>
    <x v="5"/>
    <n v="91"/>
    <m/>
    <m/>
    <m/>
    <m/>
    <m/>
    <m/>
    <m/>
    <m/>
    <m/>
  </r>
  <r>
    <d v="2014-04-01T00:00:00"/>
    <x v="7"/>
    <s v="Krajská nemocnice Liberec, Odd. Geriatrie a následné péče"/>
    <x v="6"/>
    <n v="101"/>
    <n v="1010435"/>
    <n v="1010438"/>
    <m/>
    <m/>
    <m/>
    <e v="#DIV/0!"/>
    <m/>
    <m/>
    <n v="4"/>
  </r>
  <r>
    <d v="2014-04-01T00:00:00"/>
    <x v="8"/>
    <s v="Diakonie ČCE - středisko v Libici nad Cidlinou"/>
    <x v="7"/>
    <n v="111"/>
    <m/>
    <m/>
    <m/>
    <m/>
    <m/>
    <m/>
    <m/>
    <m/>
    <m/>
  </r>
  <r>
    <d v="2014-04-01T00:00:00"/>
    <x v="8"/>
    <s v="Diakonie ČCE - středisko v Libici nad Cidlinou"/>
    <x v="7"/>
    <n v="112"/>
    <n v="1120006"/>
    <n v="1120007"/>
    <m/>
    <m/>
    <m/>
    <e v="#DIV/0!"/>
    <m/>
    <m/>
    <n v="2"/>
  </r>
  <r>
    <d v="2014-04-01T00:00:00"/>
    <x v="9"/>
    <s v="Centrum seniorů Mělník, Domov Penzion"/>
    <x v="8"/>
    <n v="121"/>
    <n v="1210190"/>
    <n v="1210191"/>
    <n v="0"/>
    <n v="2"/>
    <n v="2"/>
    <n v="1"/>
    <m/>
    <m/>
    <n v="0"/>
  </r>
  <r>
    <d v="2014-04-01T00:00:00"/>
    <x v="10"/>
    <s v="Diakonie ČCE - středisko v Myslibořicích"/>
    <x v="9"/>
    <n v="131"/>
    <m/>
    <m/>
    <m/>
    <m/>
    <m/>
    <m/>
    <m/>
    <m/>
    <m/>
  </r>
  <r>
    <d v="2014-04-01T00:00:00"/>
    <x v="10"/>
    <s v="Diakonie ČCE - středisko v Myslibořicích"/>
    <x v="9"/>
    <n v="132"/>
    <m/>
    <m/>
    <m/>
    <m/>
    <m/>
    <m/>
    <m/>
    <m/>
    <m/>
  </r>
  <r>
    <d v="2014-04-01T00:00:00"/>
    <x v="11"/>
    <s v="Občanské sdružení Pamatováček ČALS Olomouc"/>
    <x v="10"/>
    <n v="142"/>
    <n v="1420231"/>
    <n v="1420234"/>
    <m/>
    <m/>
    <m/>
    <e v="#DIV/0!"/>
    <m/>
    <m/>
    <n v="4"/>
  </r>
  <r>
    <d v="2014-04-01T00:00:00"/>
    <x v="12"/>
    <s v="Slezská Diakonie Domovinka Siloe"/>
    <x v="11"/>
    <n v="151"/>
    <n v="1510224"/>
    <n v="1510226"/>
    <n v="0"/>
    <n v="3"/>
    <n v="2"/>
    <n v="0.66666666666666663"/>
    <m/>
    <m/>
    <n v="0"/>
  </r>
  <r>
    <d v="2014-04-01T00:00:00"/>
    <x v="13"/>
    <s v="Prácheňské sanatorium, o.p.s. "/>
    <x v="12"/>
    <n v="161"/>
    <m/>
    <m/>
    <m/>
    <m/>
    <m/>
    <m/>
    <m/>
    <m/>
    <m/>
  </r>
  <r>
    <d v="2014-04-01T00:00:00"/>
    <x v="14"/>
    <s v="Městská Charita Plzeň"/>
    <x v="13"/>
    <n v="171"/>
    <n v="1710987"/>
    <n v="1710995"/>
    <m/>
    <m/>
    <m/>
    <e v="#DIV/0!"/>
    <m/>
    <m/>
    <n v="9"/>
  </r>
  <r>
    <d v="2014-04-01T00:00:00"/>
    <x v="14"/>
    <s v="Městská Charita Plzeň"/>
    <x v="13"/>
    <n v="173"/>
    <m/>
    <m/>
    <m/>
    <m/>
    <m/>
    <m/>
    <m/>
    <m/>
    <m/>
  </r>
  <r>
    <d v="2014-04-01T00:00:00"/>
    <x v="15"/>
    <s v="ČALS (Gerontocentrum)"/>
    <x v="14"/>
    <n v="181"/>
    <n v="1810803"/>
    <n v="1810805"/>
    <m/>
    <m/>
    <m/>
    <e v="#DIV/0!"/>
    <m/>
    <m/>
    <n v="3"/>
  </r>
  <r>
    <d v="2014-04-01T00:00:00"/>
    <x v="15"/>
    <s v="ČALS (Gerontocentrum)"/>
    <x v="14"/>
    <n v="182"/>
    <m/>
    <m/>
    <m/>
    <m/>
    <m/>
    <m/>
    <m/>
    <m/>
    <m/>
  </r>
  <r>
    <d v="2014-04-01T00:00:00"/>
    <x v="15"/>
    <s v="ČALS (Gerontocentrum)"/>
    <x v="14"/>
    <n v="183"/>
    <n v="1830010"/>
    <n v="1830028"/>
    <m/>
    <m/>
    <m/>
    <e v="#DIV/0!"/>
    <m/>
    <m/>
    <n v="19"/>
  </r>
  <r>
    <d v="2014-04-01T00:00:00"/>
    <x v="15"/>
    <s v="ČALS (Gerontocentrum)"/>
    <x v="14"/>
    <n v="184"/>
    <n v="1840052"/>
    <n v="1840054"/>
    <n v="0"/>
    <n v="3"/>
    <n v="1"/>
    <n v="0.33333333333333331"/>
    <m/>
    <m/>
    <n v="0"/>
  </r>
  <r>
    <d v="2014-04-01T00:00:00"/>
    <x v="16"/>
    <s v="SANCO - sdružení domácí péče"/>
    <x v="15"/>
    <n v="191"/>
    <m/>
    <m/>
    <m/>
    <m/>
    <m/>
    <m/>
    <m/>
    <m/>
    <m/>
  </r>
  <r>
    <d v="2014-04-01T00:00:00"/>
    <x v="16"/>
    <s v="SANCO - sdružení domácí péče"/>
    <x v="15"/>
    <n v="192"/>
    <m/>
    <m/>
    <m/>
    <m/>
    <m/>
    <m/>
    <m/>
    <m/>
    <m/>
  </r>
  <r>
    <d v="2014-04-01T00:00:00"/>
    <x v="17"/>
    <s v="Oblastní charita "/>
    <x v="16"/>
    <n v="201"/>
    <n v="2010026"/>
    <n v="2010026"/>
    <m/>
    <m/>
    <m/>
    <e v="#DIV/0!"/>
    <m/>
    <m/>
    <n v="1"/>
  </r>
  <r>
    <d v="2014-04-01T00:00:00"/>
    <x v="17"/>
    <s v="Oblastní charita "/>
    <x v="16"/>
    <n v="202"/>
    <n v="2020056"/>
    <n v="2020056"/>
    <m/>
    <m/>
    <m/>
    <e v="#DIV/0!"/>
    <m/>
    <m/>
    <n v="1"/>
  </r>
  <r>
    <d v="2014-04-01T00:00:00"/>
    <x v="17"/>
    <s v="Oblastní charita "/>
    <x v="16"/>
    <n v="203"/>
    <n v="2030028"/>
    <n v="2030030"/>
    <m/>
    <m/>
    <m/>
    <e v="#DIV/0!"/>
    <m/>
    <m/>
    <n v="3"/>
  </r>
  <r>
    <d v="2014-04-01T00:00:00"/>
    <x v="18"/>
    <s v="Domov pro seniory Velké Březno"/>
    <x v="17"/>
    <n v="211"/>
    <m/>
    <m/>
    <m/>
    <m/>
    <m/>
    <m/>
    <m/>
    <m/>
    <m/>
  </r>
  <r>
    <d v="2014-04-01T00:00:00"/>
    <x v="19"/>
    <s v="Letokruhy, o.s."/>
    <x v="18"/>
    <n v="222"/>
    <n v="2220059"/>
    <n v="2220059"/>
    <m/>
    <m/>
    <m/>
    <e v="#DIV/0!"/>
    <m/>
    <m/>
    <n v="1"/>
  </r>
  <r>
    <d v="2014-04-01T00:00:00"/>
    <x v="19"/>
    <s v="Letokruhy, o.s."/>
    <x v="18"/>
    <n v="223"/>
    <n v="2230027"/>
    <n v="2230028"/>
    <m/>
    <m/>
    <m/>
    <e v="#DIV/0!"/>
    <m/>
    <m/>
    <n v="2"/>
  </r>
  <r>
    <d v="2014-04-01T00:00:00"/>
    <x v="20"/>
    <s v="FNKV"/>
    <x v="14"/>
    <n v="231"/>
    <n v="2310305"/>
    <n v="2310309"/>
    <m/>
    <m/>
    <m/>
    <e v="#DIV/0!"/>
    <m/>
    <m/>
    <n v="5"/>
  </r>
  <r>
    <d v="2014-04-01T00:00:00"/>
    <x v="21"/>
    <s v="Diakonie"/>
    <x v="19"/>
    <n v="241"/>
    <n v="2410038"/>
    <n v="2410041"/>
    <m/>
    <m/>
    <m/>
    <e v="#DIV/0!"/>
    <m/>
    <m/>
    <n v="4"/>
  </r>
  <r>
    <d v="2014-04-01T00:00:00"/>
    <x v="22"/>
    <s v="SENIOR centrum Blansko"/>
    <x v="20"/>
    <n v="1111"/>
    <n v="11110012"/>
    <n v="11110014"/>
    <m/>
    <m/>
    <m/>
    <e v="#DIV/0!"/>
    <m/>
    <m/>
    <n v="3"/>
  </r>
  <r>
    <d v="2014-04-01T00:00:00"/>
    <x v="22"/>
    <s v="SENIOR centrum Blansko"/>
    <x v="20"/>
    <n v="1112"/>
    <n v="11120012"/>
    <n v="11120022"/>
    <m/>
    <m/>
    <m/>
    <e v="#DIV/0!"/>
    <m/>
    <m/>
    <n v="11"/>
  </r>
  <r>
    <d v="2014-04-01T00:00:00"/>
    <x v="23"/>
    <s v="Domov pro seniory Černá Hora"/>
    <x v="21"/>
    <n v="1121"/>
    <n v="11210033"/>
    <n v="11210035"/>
    <m/>
    <m/>
    <m/>
    <e v="#DIV/0!"/>
    <m/>
    <m/>
    <n v="3"/>
  </r>
  <r>
    <d v="2014-04-01T00:00:00"/>
    <x v="24"/>
    <s v="S - centrum Hodonín"/>
    <x v="22"/>
    <n v="1131"/>
    <n v="11310031"/>
    <n v="11310031"/>
    <m/>
    <m/>
    <m/>
    <e v="#DIV/0!"/>
    <m/>
    <m/>
    <n v="1"/>
  </r>
  <r>
    <d v="2014-04-01T00:00:00"/>
    <x v="25"/>
    <s v="Domov pro seniory Bažantnice"/>
    <x v="23"/>
    <n v="1141"/>
    <n v="11410035"/>
    <n v="11410035"/>
    <m/>
    <m/>
    <m/>
    <e v="#DIV/0!"/>
    <m/>
    <m/>
    <n v="1"/>
  </r>
  <r>
    <d v="2014-04-01T00:00:00"/>
    <x v="26"/>
    <s v="Domov Hostim"/>
    <x v="24"/>
    <n v="1151"/>
    <m/>
    <m/>
    <m/>
    <m/>
    <m/>
    <m/>
    <m/>
    <m/>
    <m/>
  </r>
  <r>
    <d v="2014-04-01T00:00:00"/>
    <x v="27"/>
    <s v="Domov pro seniory Jevišovice"/>
    <x v="25"/>
    <n v="1161"/>
    <n v="11610001"/>
    <n v="11610007"/>
    <m/>
    <m/>
    <m/>
    <e v="#DIV/0!"/>
    <m/>
    <m/>
    <n v="7"/>
  </r>
  <r>
    <d v="2014-04-01T00:00:00"/>
    <x v="28"/>
    <s v="Centrum služeb pro seniory Kyjov "/>
    <x v="26"/>
    <n v="1171"/>
    <n v="11710024"/>
    <n v="11710026"/>
    <m/>
    <m/>
    <m/>
    <e v="#DIV/0!"/>
    <m/>
    <m/>
    <n v="3"/>
  </r>
  <r>
    <d v="2014-04-01T00:00:00"/>
    <x v="29"/>
    <s v="Domov Hvězda"/>
    <x v="27"/>
    <n v="1181"/>
    <n v="11810004"/>
    <n v="11810004"/>
    <m/>
    <m/>
    <m/>
    <e v="#DIV/0!"/>
    <m/>
    <m/>
    <n v="1"/>
  </r>
  <r>
    <d v="2014-04-01T00:00:00"/>
    <x v="30"/>
    <s v="Domov pro seniory Plaveč"/>
    <x v="28"/>
    <n v="1191"/>
    <n v="11910011"/>
    <n v="11910015"/>
    <m/>
    <m/>
    <m/>
    <e v="#DIV/0!"/>
    <m/>
    <m/>
    <n v="5"/>
  </r>
  <r>
    <d v="2014-04-01T00:00:00"/>
    <x v="31"/>
    <s v="Domov pro seniory Předkláštěří"/>
    <x v="29"/>
    <n v="1201"/>
    <n v="12010001"/>
    <n v="12010003"/>
    <m/>
    <m/>
    <m/>
    <e v="#DIV/0!"/>
    <m/>
    <m/>
    <n v="3"/>
  </r>
  <r>
    <d v="2014-04-01T00:00:00"/>
    <x v="32"/>
    <s v="Domov pro seniory Skalice"/>
    <x v="30"/>
    <n v="1211"/>
    <n v="12110020"/>
    <n v="12110021"/>
    <m/>
    <m/>
    <m/>
    <e v="#DIV/0!"/>
    <m/>
    <m/>
    <n v="2"/>
  </r>
  <r>
    <d v="2014-04-01T00:00:00"/>
    <x v="33"/>
    <s v="Domov pro seniory Sokolnice"/>
    <x v="31"/>
    <n v="1221"/>
    <s v="xxxx"/>
    <s v="xxxx"/>
    <m/>
    <m/>
    <m/>
    <e v="#DIV/0!"/>
    <m/>
    <m/>
    <e v="#VALUE!"/>
  </r>
  <r>
    <d v="2014-04-01T00:00:00"/>
    <x v="34"/>
    <s v="Domov pro seniory Strážnice"/>
    <x v="32"/>
    <n v="1231"/>
    <n v="12310005"/>
    <n v="12310006"/>
    <m/>
    <m/>
    <m/>
    <e v="#DIV/0!"/>
    <m/>
    <m/>
    <n v="2"/>
  </r>
  <r>
    <d v="2014-04-01T00:00:00"/>
    <x v="35"/>
    <s v="Sociální služby Vyškov "/>
    <x v="33"/>
    <n v="1241"/>
    <n v="12410002"/>
    <n v="12410002"/>
    <m/>
    <m/>
    <m/>
    <e v="#DIV/0!"/>
    <m/>
    <m/>
    <n v="1"/>
  </r>
  <r>
    <d v="2014-04-01T00:00:00"/>
    <x v="36"/>
    <s v="Domov pro seniory Zastávka"/>
    <x v="34"/>
    <n v="1251"/>
    <m/>
    <m/>
    <m/>
    <m/>
    <m/>
    <m/>
    <m/>
    <m/>
    <m/>
  </r>
  <r>
    <d v="2014-05-01T00:00:00"/>
    <x v="0"/>
    <s v="Diakonie ČCE – středisko v Brně "/>
    <x v="0"/>
    <n v="11"/>
    <n v="110291"/>
    <n v="110291"/>
    <n v="0"/>
    <n v="1"/>
    <n v="1"/>
    <n v="1"/>
    <m/>
    <m/>
    <n v="0"/>
  </r>
  <r>
    <d v="2014-05-01T00:00:00"/>
    <x v="0"/>
    <s v="Diakonie ČCE – středisko v Brně "/>
    <x v="0"/>
    <n v="12"/>
    <n v="120386"/>
    <n v="120387"/>
    <m/>
    <m/>
    <m/>
    <e v="#DIV/0!"/>
    <m/>
    <m/>
    <n v="2"/>
  </r>
  <r>
    <d v="2014-05-01T00:00:00"/>
    <x v="1"/>
    <s v="Zdravotně sociální fakulta JU, Ústav sociální práce "/>
    <x v="1"/>
    <n v="21"/>
    <n v="21000235"/>
    <n v="21000249"/>
    <m/>
    <m/>
    <m/>
    <e v="#DIV/0!"/>
    <m/>
    <m/>
    <n v="15"/>
  </r>
  <r>
    <d v="2014-05-01T00:00:00"/>
    <x v="1"/>
    <s v="Zdravotně sociální fakulta JU, Ústav sociální práce "/>
    <x v="1"/>
    <n v="22"/>
    <m/>
    <m/>
    <m/>
    <m/>
    <m/>
    <m/>
    <m/>
    <m/>
    <m/>
  </r>
  <r>
    <d v="2014-05-01T00:00:00"/>
    <x v="2"/>
    <s v="Diakonie ČCE - středisko Dvůr Králové nad Labem"/>
    <x v="2"/>
    <n v="31"/>
    <n v="310102"/>
    <n v="310107"/>
    <n v="0"/>
    <n v="6"/>
    <n v="3"/>
    <n v="0.5"/>
    <m/>
    <m/>
    <n v="0"/>
  </r>
  <r>
    <d v="2014-05-01T00:00:00"/>
    <x v="3"/>
    <s v="Domov pro seniory Chýnov"/>
    <x v="3"/>
    <n v="61"/>
    <n v="61007"/>
    <n v="61007"/>
    <n v="0"/>
    <n v="1"/>
    <n v="1"/>
    <n v="1"/>
    <m/>
    <m/>
    <n v="0"/>
  </r>
  <r>
    <d v="2014-05-01T00:00:00"/>
    <x v="3"/>
    <s v="Domov pro seniory Chýnov"/>
    <x v="3"/>
    <n v="62"/>
    <n v="62008"/>
    <n v="62008"/>
    <n v="0"/>
    <n v="1"/>
    <n v="1"/>
    <n v="1"/>
    <m/>
    <m/>
    <n v="0"/>
  </r>
  <r>
    <d v="2014-05-01T00:00:00"/>
    <x v="4"/>
    <s v="Agentura domácí péče - Ladara, o.p.s."/>
    <x v="4"/>
    <n v="71"/>
    <m/>
    <m/>
    <m/>
    <m/>
    <m/>
    <m/>
    <m/>
    <m/>
    <m/>
  </r>
  <r>
    <d v="2014-05-01T00:00:00"/>
    <x v="4"/>
    <s v="Agentura domácí péče - Ladara, o.p.s."/>
    <x v="4"/>
    <n v="72"/>
    <m/>
    <m/>
    <m/>
    <m/>
    <m/>
    <m/>
    <m/>
    <m/>
    <m/>
  </r>
  <r>
    <d v="2014-05-01T00:00:00"/>
    <x v="4"/>
    <s v="Agentura domácí péče - Ladara, o.p.s."/>
    <x v="4"/>
    <n v="73"/>
    <m/>
    <m/>
    <m/>
    <m/>
    <m/>
    <m/>
    <m/>
    <m/>
    <m/>
  </r>
  <r>
    <d v="2014-05-01T00:00:00"/>
    <x v="5"/>
    <s v="Farní Charita "/>
    <x v="4"/>
    <n v="81"/>
    <m/>
    <m/>
    <m/>
    <m/>
    <m/>
    <m/>
    <m/>
    <m/>
    <m/>
  </r>
  <r>
    <d v="2014-05-01T00:00:00"/>
    <x v="5"/>
    <s v="Farní Charita "/>
    <x v="4"/>
    <n v="82"/>
    <m/>
    <m/>
    <m/>
    <m/>
    <m/>
    <m/>
    <m/>
    <m/>
    <m/>
  </r>
  <r>
    <d v="2014-05-01T00:00:00"/>
    <x v="6"/>
    <s v="Diakonie ČCE - středisko v Krabčicích"/>
    <x v="5"/>
    <n v="91"/>
    <m/>
    <m/>
    <m/>
    <m/>
    <m/>
    <m/>
    <m/>
    <m/>
    <m/>
  </r>
  <r>
    <d v="2014-05-01T00:00:00"/>
    <x v="7"/>
    <s v="Krajská nemocnice Liberec, Odd. Geriatrie a následné péče"/>
    <x v="6"/>
    <n v="101"/>
    <n v="1010435"/>
    <n v="1010438"/>
    <m/>
    <m/>
    <m/>
    <e v="#DIV/0!"/>
    <m/>
    <m/>
    <n v="4"/>
  </r>
  <r>
    <d v="2014-05-01T00:00:00"/>
    <x v="8"/>
    <s v="Diakonie ČCE - středisko v Libici nad Cidlinou"/>
    <x v="7"/>
    <n v="111"/>
    <m/>
    <m/>
    <m/>
    <m/>
    <m/>
    <m/>
    <m/>
    <m/>
    <m/>
  </r>
  <r>
    <d v="2014-05-01T00:00:00"/>
    <x v="8"/>
    <s v="Diakonie ČCE - středisko v Libici nad Cidlinou"/>
    <x v="7"/>
    <n v="112"/>
    <n v="1120006"/>
    <n v="1120007"/>
    <m/>
    <m/>
    <m/>
    <e v="#DIV/0!"/>
    <m/>
    <m/>
    <n v="2"/>
  </r>
  <r>
    <d v="2014-05-01T00:00:00"/>
    <x v="9"/>
    <s v="Centrum seniorů Mělník, Domov Penzion"/>
    <x v="8"/>
    <n v="121"/>
    <n v="1210190"/>
    <n v="1210191"/>
    <m/>
    <m/>
    <m/>
    <e v="#DIV/0!"/>
    <m/>
    <m/>
    <n v="2"/>
  </r>
  <r>
    <d v="2014-05-01T00:00:00"/>
    <x v="10"/>
    <s v="Diakonie ČCE - středisko v Myslibořicích"/>
    <x v="9"/>
    <n v="131"/>
    <m/>
    <m/>
    <m/>
    <m/>
    <m/>
    <m/>
    <m/>
    <m/>
    <m/>
  </r>
  <r>
    <d v="2014-05-01T00:00:00"/>
    <x v="10"/>
    <s v="Diakonie ČCE - středisko v Myslibořicích"/>
    <x v="9"/>
    <n v="132"/>
    <m/>
    <m/>
    <m/>
    <m/>
    <m/>
    <m/>
    <m/>
    <m/>
    <m/>
  </r>
  <r>
    <d v="2014-05-01T00:00:00"/>
    <x v="11"/>
    <s v="Občanské sdružení Pamatováček ČALS Olomouc"/>
    <x v="10"/>
    <n v="142"/>
    <n v="1420235"/>
    <n v="1420240"/>
    <n v="0"/>
    <n v="6"/>
    <n v="0"/>
    <n v="0"/>
    <m/>
    <m/>
    <n v="0"/>
  </r>
  <r>
    <d v="2014-05-01T00:00:00"/>
    <x v="12"/>
    <s v="Slezská Diakonie Domovinka Siloe"/>
    <x v="11"/>
    <n v="151"/>
    <n v="1510224"/>
    <n v="1510226"/>
    <m/>
    <m/>
    <m/>
    <e v="#DIV/0!"/>
    <m/>
    <m/>
    <n v="3"/>
  </r>
  <r>
    <d v="2014-05-01T00:00:00"/>
    <x v="13"/>
    <s v="Prácheňské sanatorium, o.p.s. "/>
    <x v="12"/>
    <n v="161"/>
    <m/>
    <m/>
    <m/>
    <m/>
    <m/>
    <m/>
    <m/>
    <m/>
    <m/>
  </r>
  <r>
    <d v="2014-05-01T00:00:00"/>
    <x v="14"/>
    <s v="Městská Charita Plzeň"/>
    <x v="13"/>
    <n v="171"/>
    <n v="1710987"/>
    <n v="1710995"/>
    <m/>
    <m/>
    <m/>
    <e v="#DIV/0!"/>
    <m/>
    <m/>
    <n v="9"/>
  </r>
  <r>
    <d v="2014-05-01T00:00:00"/>
    <x v="14"/>
    <s v="Městská Charita Plzeň"/>
    <x v="13"/>
    <n v="173"/>
    <m/>
    <m/>
    <m/>
    <m/>
    <m/>
    <m/>
    <m/>
    <m/>
    <m/>
  </r>
  <r>
    <d v="2014-05-01T00:00:00"/>
    <x v="15"/>
    <s v="ČALS (Gerontocentrum)"/>
    <x v="14"/>
    <n v="181"/>
    <n v="1810803"/>
    <n v="1810805"/>
    <m/>
    <m/>
    <m/>
    <e v="#DIV/0!"/>
    <m/>
    <m/>
    <n v="3"/>
  </r>
  <r>
    <d v="2014-05-01T00:00:00"/>
    <x v="15"/>
    <s v="ČALS (Gerontocentrum)"/>
    <x v="14"/>
    <n v="182"/>
    <m/>
    <m/>
    <m/>
    <m/>
    <m/>
    <m/>
    <m/>
    <m/>
    <m/>
  </r>
  <r>
    <d v="2014-05-01T00:00:00"/>
    <x v="15"/>
    <s v="ČALS (Gerontocentrum)"/>
    <x v="14"/>
    <n v="183"/>
    <n v="1830010"/>
    <n v="1830028"/>
    <m/>
    <m/>
    <m/>
    <e v="#DIV/0!"/>
    <m/>
    <m/>
    <n v="19"/>
  </r>
  <r>
    <d v="2014-05-01T00:00:00"/>
    <x v="15"/>
    <s v="ČALS (Gerontocentrum)"/>
    <x v="14"/>
    <n v="184"/>
    <n v="1840055"/>
    <n v="1840060"/>
    <n v="0"/>
    <n v="6"/>
    <n v="3"/>
    <n v="0.5"/>
    <m/>
    <m/>
    <n v="0"/>
  </r>
  <r>
    <d v="2014-05-01T00:00:00"/>
    <x v="16"/>
    <s v="SANCO - sdružení domácí péče"/>
    <x v="15"/>
    <n v="191"/>
    <m/>
    <m/>
    <m/>
    <m/>
    <m/>
    <m/>
    <m/>
    <m/>
    <m/>
  </r>
  <r>
    <d v="2014-05-01T00:00:00"/>
    <x v="16"/>
    <s v="SANCO - sdružení domácí péče"/>
    <x v="15"/>
    <n v="192"/>
    <m/>
    <m/>
    <m/>
    <m/>
    <m/>
    <m/>
    <m/>
    <m/>
    <m/>
  </r>
  <r>
    <d v="2014-05-01T00:00:00"/>
    <x v="17"/>
    <s v="Oblastní charita "/>
    <x v="16"/>
    <n v="201"/>
    <n v="2010026"/>
    <n v="2010026"/>
    <m/>
    <m/>
    <m/>
    <e v="#DIV/0!"/>
    <m/>
    <m/>
    <n v="1"/>
  </r>
  <r>
    <d v="2014-05-01T00:00:00"/>
    <x v="17"/>
    <s v="Oblastní charita "/>
    <x v="16"/>
    <n v="202"/>
    <n v="2020057"/>
    <n v="2020057"/>
    <n v="0"/>
    <n v="1"/>
    <n v="0"/>
    <n v="0"/>
    <m/>
    <m/>
    <n v="0"/>
  </r>
  <r>
    <d v="2014-05-01T00:00:00"/>
    <x v="17"/>
    <s v="Oblastní charita "/>
    <x v="16"/>
    <n v="203"/>
    <n v="2030028"/>
    <n v="2030030"/>
    <m/>
    <m/>
    <m/>
    <e v="#DIV/0!"/>
    <m/>
    <m/>
    <n v="3"/>
  </r>
  <r>
    <d v="2014-05-01T00:00:00"/>
    <x v="18"/>
    <s v="Domov pro seniory Velké Březno"/>
    <x v="17"/>
    <n v="211"/>
    <m/>
    <m/>
    <m/>
    <m/>
    <m/>
    <m/>
    <m/>
    <m/>
    <m/>
  </r>
  <r>
    <d v="2014-05-01T00:00:00"/>
    <x v="19"/>
    <s v="Letokruhy, o.s."/>
    <x v="18"/>
    <n v="222"/>
    <n v="2220059"/>
    <n v="2220059"/>
    <m/>
    <m/>
    <m/>
    <e v="#DIV/0!"/>
    <m/>
    <m/>
    <n v="1"/>
  </r>
  <r>
    <d v="2014-05-01T00:00:00"/>
    <x v="19"/>
    <s v="Letokruhy, o.s."/>
    <x v="18"/>
    <n v="223"/>
    <n v="2230029"/>
    <n v="2230029"/>
    <n v="0"/>
    <n v="1"/>
    <n v="1"/>
    <n v="1"/>
    <m/>
    <m/>
    <n v="0"/>
  </r>
  <r>
    <d v="2014-05-01T00:00:00"/>
    <x v="20"/>
    <s v="FNKV"/>
    <x v="14"/>
    <n v="231"/>
    <n v="2310305"/>
    <n v="2310309"/>
    <m/>
    <m/>
    <m/>
    <e v="#DIV/0!"/>
    <m/>
    <m/>
    <n v="5"/>
  </r>
  <r>
    <d v="2014-05-01T00:00:00"/>
    <x v="21"/>
    <s v="Diakonie"/>
    <x v="19"/>
    <n v="241"/>
    <n v="2410038"/>
    <n v="2410041"/>
    <m/>
    <m/>
    <m/>
    <e v="#DIV/0!"/>
    <m/>
    <m/>
    <n v="4"/>
  </r>
  <r>
    <d v="2014-05-01T00:00:00"/>
    <x v="22"/>
    <s v="SENIOR centrum Blansko"/>
    <x v="20"/>
    <n v="1111"/>
    <n v="11110012"/>
    <n v="11110014"/>
    <m/>
    <m/>
    <m/>
    <e v="#DIV/0!"/>
    <m/>
    <m/>
    <n v="3"/>
  </r>
  <r>
    <d v="2014-05-01T00:00:00"/>
    <x v="22"/>
    <s v="SENIOR centrum Blansko"/>
    <x v="20"/>
    <n v="1112"/>
    <n v="11120012"/>
    <n v="11120022"/>
    <m/>
    <m/>
    <m/>
    <e v="#DIV/0!"/>
    <m/>
    <m/>
    <n v="11"/>
  </r>
  <r>
    <d v="2014-05-01T00:00:00"/>
    <x v="23"/>
    <s v="Domov pro seniory Černá Hora"/>
    <x v="21"/>
    <n v="1121"/>
    <n v="11210033"/>
    <n v="11210035"/>
    <m/>
    <m/>
    <m/>
    <e v="#DIV/0!"/>
    <m/>
    <m/>
    <n v="3"/>
  </r>
  <r>
    <d v="2014-05-01T00:00:00"/>
    <x v="24"/>
    <s v="S - centrum Hodonín"/>
    <x v="22"/>
    <n v="1131"/>
    <n v="11310031"/>
    <n v="11310031"/>
    <m/>
    <m/>
    <m/>
    <e v="#DIV/0!"/>
    <m/>
    <m/>
    <n v="1"/>
  </r>
  <r>
    <d v="2014-05-01T00:00:00"/>
    <x v="25"/>
    <s v="Domov pro seniory Bažantnice"/>
    <x v="23"/>
    <n v="1141"/>
    <n v="11410035"/>
    <n v="11410035"/>
    <m/>
    <m/>
    <m/>
    <e v="#DIV/0!"/>
    <m/>
    <m/>
    <n v="1"/>
  </r>
  <r>
    <d v="2014-05-01T00:00:00"/>
    <x v="26"/>
    <s v="Domov Hostim"/>
    <x v="24"/>
    <n v="1151"/>
    <m/>
    <m/>
    <m/>
    <m/>
    <m/>
    <m/>
    <m/>
    <m/>
    <m/>
  </r>
  <r>
    <d v="2014-05-01T00:00:00"/>
    <x v="27"/>
    <s v="Domov pro seniory Jevišovice"/>
    <x v="25"/>
    <n v="1161"/>
    <n v="11610001"/>
    <n v="11610007"/>
    <m/>
    <m/>
    <m/>
    <e v="#DIV/0!"/>
    <m/>
    <m/>
    <n v="7"/>
  </r>
  <r>
    <d v="2014-05-01T00:00:00"/>
    <x v="28"/>
    <s v="Centrum služeb pro seniory Kyjov "/>
    <x v="26"/>
    <n v="1171"/>
    <n v="11710024"/>
    <n v="11710026"/>
    <m/>
    <m/>
    <m/>
    <e v="#DIV/0!"/>
    <m/>
    <m/>
    <n v="3"/>
  </r>
  <r>
    <d v="2014-05-01T00:00:00"/>
    <x v="29"/>
    <s v="Domov Hvězda"/>
    <x v="27"/>
    <n v="1181"/>
    <n v="11810004"/>
    <n v="11810004"/>
    <m/>
    <m/>
    <m/>
    <e v="#DIV/0!"/>
    <m/>
    <m/>
    <n v="1"/>
  </r>
  <r>
    <d v="2014-05-01T00:00:00"/>
    <x v="30"/>
    <s v="Domov pro seniory Plaveč"/>
    <x v="28"/>
    <n v="1191"/>
    <n v="11910011"/>
    <n v="11910015"/>
    <m/>
    <m/>
    <m/>
    <e v="#DIV/0!"/>
    <m/>
    <m/>
    <n v="5"/>
  </r>
  <r>
    <d v="2014-05-01T00:00:00"/>
    <x v="31"/>
    <s v="Domov pro seniory Předkláštěří"/>
    <x v="29"/>
    <n v="1201"/>
    <n v="12010001"/>
    <n v="12010003"/>
    <m/>
    <m/>
    <m/>
    <e v="#DIV/0!"/>
    <m/>
    <m/>
    <n v="3"/>
  </r>
  <r>
    <d v="2014-05-01T00:00:00"/>
    <x v="32"/>
    <s v="Domov pro seniory Skalice"/>
    <x v="30"/>
    <n v="1211"/>
    <n v="12110020"/>
    <n v="12110021"/>
    <m/>
    <m/>
    <m/>
    <e v="#DIV/0!"/>
    <m/>
    <m/>
    <n v="2"/>
  </r>
  <r>
    <d v="2014-05-01T00:00:00"/>
    <x v="33"/>
    <s v="Domov pro seniory Sokolnice"/>
    <x v="31"/>
    <n v="1221"/>
    <s v="xxxx"/>
    <s v="xxxx"/>
    <m/>
    <m/>
    <m/>
    <e v="#DIV/0!"/>
    <m/>
    <m/>
    <e v="#VALUE!"/>
  </r>
  <r>
    <d v="2014-05-01T00:00:00"/>
    <x v="34"/>
    <s v="Domov pro seniory Strážnice"/>
    <x v="32"/>
    <n v="1231"/>
    <n v="12310005"/>
    <n v="12310006"/>
    <m/>
    <m/>
    <m/>
    <e v="#DIV/0!"/>
    <m/>
    <m/>
    <n v="2"/>
  </r>
  <r>
    <d v="2014-05-01T00:00:00"/>
    <x v="35"/>
    <s v="Sociální služby Vyškov "/>
    <x v="33"/>
    <n v="1241"/>
    <n v="12410002"/>
    <n v="12410002"/>
    <m/>
    <m/>
    <m/>
    <e v="#DIV/0!"/>
    <m/>
    <m/>
    <n v="1"/>
  </r>
  <r>
    <d v="2014-05-01T00:00:00"/>
    <x v="36"/>
    <s v="Domov pro seniory Zastávka"/>
    <x v="34"/>
    <n v="1251"/>
    <m/>
    <m/>
    <m/>
    <m/>
    <m/>
    <m/>
    <m/>
    <m/>
    <m/>
  </r>
  <r>
    <d v="2014-06-01T00:00:00"/>
    <x v="0"/>
    <s v="Diakonie ČCE – středisko v Brně "/>
    <x v="0"/>
    <n v="11"/>
    <n v="110292"/>
    <n v="110292"/>
    <n v="0"/>
    <n v="1"/>
    <n v="1"/>
    <n v="1"/>
    <m/>
    <m/>
    <n v="0"/>
  </r>
  <r>
    <d v="2014-06-01T00:00:00"/>
    <x v="0"/>
    <s v="Diakonie ČCE – středisko v Brně "/>
    <x v="0"/>
    <n v="12"/>
    <n v="120388"/>
    <n v="120389"/>
    <n v="0"/>
    <n v="2"/>
    <n v="1"/>
    <n v="0.5"/>
    <m/>
    <m/>
    <n v="0"/>
  </r>
  <r>
    <d v="2014-06-01T00:00:00"/>
    <x v="1"/>
    <s v="Zdravotně sociální fakulta JU, Ústav sociální práce "/>
    <x v="1"/>
    <n v="21"/>
    <n v="21000250"/>
    <n v="21000257"/>
    <n v="0"/>
    <n v="8"/>
    <n v="1"/>
    <n v="0.125"/>
    <m/>
    <m/>
    <n v="0"/>
  </r>
  <r>
    <d v="2014-06-01T00:00:00"/>
    <x v="1"/>
    <s v="Zdravotně sociální fakulta JU, Ústav sociální práce "/>
    <x v="1"/>
    <n v="22"/>
    <m/>
    <m/>
    <m/>
    <m/>
    <m/>
    <m/>
    <m/>
    <m/>
    <m/>
  </r>
  <r>
    <d v="2014-06-01T00:00:00"/>
    <x v="2"/>
    <s v="Diakonie ČCE - středisko Dvůr Králové nad Labem"/>
    <x v="2"/>
    <n v="31"/>
    <n v="310108"/>
    <n v="310108"/>
    <n v="0"/>
    <n v="1"/>
    <n v="0"/>
    <n v="0"/>
    <m/>
    <m/>
    <n v="0"/>
  </r>
  <r>
    <d v="2014-06-01T00:00:00"/>
    <x v="3"/>
    <s v="Domov pro seniory Chýnov"/>
    <x v="3"/>
    <n v="61"/>
    <n v="61007"/>
    <n v="61007"/>
    <m/>
    <m/>
    <m/>
    <e v="#DIV/0!"/>
    <m/>
    <m/>
    <n v="1"/>
  </r>
  <r>
    <d v="2014-06-01T00:00:00"/>
    <x v="3"/>
    <s v="Domov pro seniory Chýnov"/>
    <x v="3"/>
    <n v="62"/>
    <n v="62008"/>
    <n v="62008"/>
    <m/>
    <m/>
    <m/>
    <e v="#DIV/0!"/>
    <m/>
    <m/>
    <n v="1"/>
  </r>
  <r>
    <d v="2014-06-01T00:00:00"/>
    <x v="4"/>
    <s v="Agentura domácí péče - Ladara, o.p.s."/>
    <x v="4"/>
    <n v="71"/>
    <m/>
    <m/>
    <m/>
    <m/>
    <m/>
    <m/>
    <m/>
    <m/>
    <m/>
  </r>
  <r>
    <d v="2014-06-01T00:00:00"/>
    <x v="4"/>
    <s v="Agentura domácí péče - Ladara, o.p.s."/>
    <x v="4"/>
    <n v="72"/>
    <m/>
    <m/>
    <m/>
    <m/>
    <m/>
    <m/>
    <m/>
    <m/>
    <m/>
  </r>
  <r>
    <d v="2014-06-01T00:00:00"/>
    <x v="4"/>
    <s v="Agentura domácí péče - Ladara, o.p.s."/>
    <x v="4"/>
    <n v="73"/>
    <m/>
    <m/>
    <m/>
    <m/>
    <m/>
    <m/>
    <m/>
    <m/>
    <m/>
  </r>
  <r>
    <d v="2014-06-01T00:00:00"/>
    <x v="5"/>
    <s v="Farní Charita "/>
    <x v="4"/>
    <n v="81"/>
    <m/>
    <m/>
    <m/>
    <m/>
    <m/>
    <m/>
    <m/>
    <m/>
    <m/>
  </r>
  <r>
    <d v="2014-06-01T00:00:00"/>
    <x v="5"/>
    <s v="Farní Charita "/>
    <x v="4"/>
    <n v="82"/>
    <n v="820050"/>
    <n v="820053"/>
    <n v="0"/>
    <n v="4"/>
    <n v="3"/>
    <n v="0.75"/>
    <m/>
    <m/>
    <n v="0"/>
  </r>
  <r>
    <d v="2014-06-01T00:00:00"/>
    <x v="6"/>
    <s v="Diakonie ČCE - středisko v Krabčicích"/>
    <x v="5"/>
    <n v="91"/>
    <m/>
    <m/>
    <m/>
    <m/>
    <m/>
    <m/>
    <m/>
    <m/>
    <m/>
  </r>
  <r>
    <d v="2014-06-01T00:00:00"/>
    <x v="7"/>
    <s v="Krajská nemocnice Liberec, Odd. Geriatrie a následné péče"/>
    <x v="6"/>
    <n v="101"/>
    <n v="1010435"/>
    <n v="1010438"/>
    <m/>
    <m/>
    <m/>
    <e v="#DIV/0!"/>
    <m/>
    <m/>
    <n v="4"/>
  </r>
  <r>
    <d v="2014-06-01T00:00:00"/>
    <x v="8"/>
    <s v="Diakonie ČCE - středisko v Libici nad Cidlinou"/>
    <x v="7"/>
    <n v="111"/>
    <m/>
    <m/>
    <m/>
    <m/>
    <m/>
    <m/>
    <m/>
    <m/>
    <m/>
  </r>
  <r>
    <d v="2014-06-01T00:00:00"/>
    <x v="8"/>
    <s v="Diakonie ČCE - středisko v Libici nad Cidlinou"/>
    <x v="7"/>
    <n v="112"/>
    <n v="1120006"/>
    <n v="1120007"/>
    <m/>
    <m/>
    <m/>
    <e v="#DIV/0!"/>
    <m/>
    <m/>
    <n v="2"/>
  </r>
  <r>
    <d v="2014-06-01T00:00:00"/>
    <x v="9"/>
    <s v="Centrum seniorů Mělník, Domov Penzion"/>
    <x v="8"/>
    <n v="121"/>
    <n v="1210190"/>
    <n v="1210191"/>
    <m/>
    <m/>
    <m/>
    <e v="#DIV/0!"/>
    <m/>
    <m/>
    <n v="2"/>
  </r>
  <r>
    <d v="2014-06-01T00:00:00"/>
    <x v="10"/>
    <s v="Diakonie ČCE - středisko v Myslibořicích"/>
    <x v="9"/>
    <n v="131"/>
    <m/>
    <m/>
    <m/>
    <m/>
    <m/>
    <m/>
    <m/>
    <m/>
    <m/>
  </r>
  <r>
    <d v="2014-06-01T00:00:00"/>
    <x v="10"/>
    <s v="Diakonie ČCE - středisko v Myslibořicích"/>
    <x v="9"/>
    <n v="132"/>
    <m/>
    <m/>
    <m/>
    <m/>
    <m/>
    <m/>
    <m/>
    <m/>
    <m/>
  </r>
  <r>
    <d v="2014-06-01T00:00:00"/>
    <x v="11"/>
    <s v="Občanské sdružení Pamatováček ČALS Olomouc"/>
    <x v="10"/>
    <n v="142"/>
    <n v="1420241"/>
    <n v="1420244"/>
    <n v="0"/>
    <n v="4"/>
    <n v="1"/>
    <n v="0.25"/>
    <m/>
    <m/>
    <n v="0"/>
  </r>
  <r>
    <d v="2014-06-01T00:00:00"/>
    <x v="12"/>
    <s v="Slezská Diakonie Domovinka Siloe"/>
    <x v="11"/>
    <n v="151"/>
    <n v="1510224"/>
    <n v="1510226"/>
    <m/>
    <m/>
    <m/>
    <e v="#DIV/0!"/>
    <m/>
    <m/>
    <n v="3"/>
  </r>
  <r>
    <d v="2014-06-01T00:00:00"/>
    <x v="13"/>
    <s v="Prácheňské sanatorium, o.p.s. "/>
    <x v="12"/>
    <n v="161"/>
    <m/>
    <m/>
    <m/>
    <m/>
    <m/>
    <m/>
    <m/>
    <m/>
    <m/>
  </r>
  <r>
    <d v="2014-06-01T00:00:00"/>
    <x v="14"/>
    <s v="Městská Charita Plzeň"/>
    <x v="13"/>
    <n v="171"/>
    <n v="1710996"/>
    <n v="1711009"/>
    <n v="0"/>
    <n v="14"/>
    <n v="11"/>
    <n v="0.7857142857142857"/>
    <m/>
    <m/>
    <n v="0"/>
  </r>
  <r>
    <d v="2014-06-01T00:00:00"/>
    <x v="14"/>
    <s v="Městská Charita Plzeň"/>
    <x v="13"/>
    <n v="173"/>
    <m/>
    <m/>
    <m/>
    <m/>
    <m/>
    <m/>
    <m/>
    <m/>
    <m/>
  </r>
  <r>
    <d v="2014-06-01T00:00:00"/>
    <x v="15"/>
    <s v="ČALS (Gerontocentrum)"/>
    <x v="14"/>
    <n v="181"/>
    <n v="1810803"/>
    <n v="1810805"/>
    <m/>
    <m/>
    <m/>
    <e v="#DIV/0!"/>
    <m/>
    <m/>
    <n v="3"/>
  </r>
  <r>
    <d v="2014-06-01T00:00:00"/>
    <x v="15"/>
    <s v="ČALS (Gerontocentrum)"/>
    <x v="14"/>
    <n v="182"/>
    <m/>
    <m/>
    <m/>
    <m/>
    <m/>
    <m/>
    <m/>
    <m/>
    <m/>
  </r>
  <r>
    <d v="2014-06-01T00:00:00"/>
    <x v="15"/>
    <s v="ČALS (Gerontocentrum)"/>
    <x v="14"/>
    <n v="183"/>
    <n v="1830010"/>
    <n v="1830028"/>
    <m/>
    <m/>
    <m/>
    <e v="#DIV/0!"/>
    <m/>
    <m/>
    <n v="19"/>
  </r>
  <r>
    <d v="2014-06-01T00:00:00"/>
    <x v="15"/>
    <s v="ČALS (Gerontocentrum)"/>
    <x v="14"/>
    <n v="184"/>
    <n v="1840061"/>
    <n v="1840064"/>
    <n v="0"/>
    <n v="4"/>
    <n v="1"/>
    <n v="0.25"/>
    <m/>
    <m/>
    <n v="0"/>
  </r>
  <r>
    <d v="2014-06-01T00:00:00"/>
    <x v="16"/>
    <s v="SANCO - sdružení domácí péče"/>
    <x v="15"/>
    <n v="191"/>
    <m/>
    <m/>
    <m/>
    <m/>
    <m/>
    <m/>
    <m/>
    <m/>
    <m/>
  </r>
  <r>
    <d v="2014-06-01T00:00:00"/>
    <x v="16"/>
    <s v="SANCO - sdružení domácí péče"/>
    <x v="15"/>
    <n v="192"/>
    <m/>
    <m/>
    <m/>
    <m/>
    <m/>
    <m/>
    <m/>
    <m/>
    <m/>
  </r>
  <r>
    <d v="2014-06-01T00:00:00"/>
    <x v="17"/>
    <s v="Oblastní charita "/>
    <x v="16"/>
    <n v="201"/>
    <n v="2010026"/>
    <n v="2010026"/>
    <m/>
    <m/>
    <m/>
    <e v="#DIV/0!"/>
    <m/>
    <m/>
    <n v="1"/>
  </r>
  <r>
    <d v="2014-06-01T00:00:00"/>
    <x v="17"/>
    <s v="Oblastní charita "/>
    <x v="16"/>
    <n v="202"/>
    <n v="2020057"/>
    <n v="2020057"/>
    <m/>
    <m/>
    <m/>
    <e v="#DIV/0!"/>
    <m/>
    <m/>
    <n v="1"/>
  </r>
  <r>
    <d v="2014-06-01T00:00:00"/>
    <x v="17"/>
    <s v="Oblastní charita "/>
    <x v="16"/>
    <n v="203"/>
    <n v="2030028"/>
    <n v="2030030"/>
    <m/>
    <m/>
    <m/>
    <e v="#DIV/0!"/>
    <m/>
    <m/>
    <n v="3"/>
  </r>
  <r>
    <d v="2014-06-01T00:00:00"/>
    <x v="18"/>
    <s v="Domov pro seniory Velké Březno"/>
    <x v="17"/>
    <n v="211"/>
    <m/>
    <m/>
    <m/>
    <m/>
    <m/>
    <m/>
    <m/>
    <m/>
    <m/>
  </r>
  <r>
    <d v="2014-06-01T00:00:00"/>
    <x v="19"/>
    <s v="Letokruhy, o.s."/>
    <x v="18"/>
    <n v="222"/>
    <n v="2220059"/>
    <n v="2220059"/>
    <m/>
    <m/>
    <m/>
    <e v="#DIV/0!"/>
    <m/>
    <m/>
    <n v="1"/>
  </r>
  <r>
    <d v="2014-06-01T00:00:00"/>
    <x v="19"/>
    <s v="Letokruhy, o.s."/>
    <x v="18"/>
    <n v="223"/>
    <n v="2230029"/>
    <n v="2230029"/>
    <m/>
    <m/>
    <m/>
    <e v="#DIV/0!"/>
    <m/>
    <m/>
    <n v="1"/>
  </r>
  <r>
    <d v="2014-06-01T00:00:00"/>
    <x v="20"/>
    <s v="FNKV"/>
    <x v="14"/>
    <n v="231"/>
    <n v="2310305"/>
    <n v="2310309"/>
    <m/>
    <m/>
    <m/>
    <e v="#DIV/0!"/>
    <m/>
    <m/>
    <n v="5"/>
  </r>
  <r>
    <d v="2014-06-01T00:00:00"/>
    <x v="21"/>
    <s v="Diakonie"/>
    <x v="19"/>
    <n v="241"/>
    <n v="2410038"/>
    <n v="2410041"/>
    <m/>
    <m/>
    <m/>
    <e v="#DIV/0!"/>
    <m/>
    <m/>
    <n v="4"/>
  </r>
  <r>
    <d v="2014-06-01T00:00:00"/>
    <x v="22"/>
    <s v="SENIOR centrum Blansko"/>
    <x v="20"/>
    <n v="1111"/>
    <n v="11110012"/>
    <n v="11110014"/>
    <m/>
    <m/>
    <m/>
    <e v="#DIV/0!"/>
    <m/>
    <m/>
    <n v="3"/>
  </r>
  <r>
    <d v="2014-06-01T00:00:00"/>
    <x v="22"/>
    <s v="SENIOR centrum Blansko"/>
    <x v="20"/>
    <n v="1112"/>
    <n v="11120012"/>
    <n v="11120022"/>
    <m/>
    <m/>
    <m/>
    <e v="#DIV/0!"/>
    <m/>
    <m/>
    <n v="11"/>
  </r>
  <r>
    <d v="2014-06-01T00:00:00"/>
    <x v="23"/>
    <s v="Domov pro seniory Černá Hora"/>
    <x v="21"/>
    <n v="1121"/>
    <n v="11210033"/>
    <n v="11210035"/>
    <m/>
    <m/>
    <m/>
    <e v="#DIV/0!"/>
    <m/>
    <m/>
    <n v="3"/>
  </r>
  <r>
    <d v="2014-06-01T00:00:00"/>
    <x v="24"/>
    <s v="S - centrum Hodonín"/>
    <x v="22"/>
    <n v="1131"/>
    <n v="11310031"/>
    <n v="11310031"/>
    <m/>
    <m/>
    <m/>
    <e v="#DIV/0!"/>
    <m/>
    <m/>
    <n v="1"/>
  </r>
  <r>
    <d v="2014-06-01T00:00:00"/>
    <x v="25"/>
    <s v="Domov pro seniory Bažantnice"/>
    <x v="23"/>
    <n v="1141"/>
    <n v="11410035"/>
    <n v="11410035"/>
    <m/>
    <m/>
    <m/>
    <e v="#DIV/0!"/>
    <m/>
    <m/>
    <n v="1"/>
  </r>
  <r>
    <d v="2014-06-01T00:00:00"/>
    <x v="26"/>
    <s v="Domov Hostim"/>
    <x v="24"/>
    <n v="1151"/>
    <m/>
    <m/>
    <m/>
    <m/>
    <m/>
    <m/>
    <m/>
    <m/>
    <m/>
  </r>
  <r>
    <d v="2014-06-01T00:00:00"/>
    <x v="27"/>
    <s v="Domov pro seniory Jevišovice"/>
    <x v="25"/>
    <n v="1161"/>
    <n v="11610001"/>
    <n v="11610007"/>
    <m/>
    <m/>
    <m/>
    <e v="#DIV/0!"/>
    <m/>
    <m/>
    <n v="7"/>
  </r>
  <r>
    <d v="2014-06-01T00:00:00"/>
    <x v="28"/>
    <s v="Centrum služeb pro seniory Kyjov "/>
    <x v="26"/>
    <n v="1171"/>
    <n v="11710024"/>
    <n v="11710026"/>
    <m/>
    <m/>
    <m/>
    <e v="#DIV/0!"/>
    <m/>
    <m/>
    <n v="3"/>
  </r>
  <r>
    <d v="2014-06-01T00:00:00"/>
    <x v="29"/>
    <s v="Domov Hvězda"/>
    <x v="27"/>
    <n v="1181"/>
    <n v="11810004"/>
    <n v="11810004"/>
    <m/>
    <m/>
    <m/>
    <e v="#DIV/0!"/>
    <m/>
    <m/>
    <n v="1"/>
  </r>
  <r>
    <d v="2014-06-01T00:00:00"/>
    <x v="30"/>
    <s v="Domov pro seniory Plaveč"/>
    <x v="28"/>
    <n v="1191"/>
    <n v="11910011"/>
    <n v="11910015"/>
    <m/>
    <m/>
    <m/>
    <e v="#DIV/0!"/>
    <m/>
    <m/>
    <n v="5"/>
  </r>
  <r>
    <d v="2014-06-01T00:00:00"/>
    <x v="31"/>
    <s v="Domov pro seniory Předkláštěří"/>
    <x v="29"/>
    <n v="1201"/>
    <n v="12010001"/>
    <n v="12010003"/>
    <m/>
    <m/>
    <m/>
    <e v="#DIV/0!"/>
    <m/>
    <m/>
    <n v="3"/>
  </r>
  <r>
    <d v="2014-06-01T00:00:00"/>
    <x v="32"/>
    <s v="Domov pro seniory Skalice"/>
    <x v="30"/>
    <n v="1211"/>
    <n v="12110020"/>
    <n v="12110021"/>
    <m/>
    <m/>
    <m/>
    <e v="#DIV/0!"/>
    <m/>
    <m/>
    <n v="2"/>
  </r>
  <r>
    <d v="2014-06-01T00:00:00"/>
    <x v="33"/>
    <s v="Domov pro seniory Sokolnice"/>
    <x v="31"/>
    <n v="1221"/>
    <s v="xxxx"/>
    <s v="xxxx"/>
    <m/>
    <m/>
    <m/>
    <e v="#DIV/0!"/>
    <m/>
    <m/>
    <e v="#VALUE!"/>
  </r>
  <r>
    <d v="2014-06-01T00:00:00"/>
    <x v="34"/>
    <s v="Domov pro seniory Strážnice"/>
    <x v="32"/>
    <n v="1231"/>
    <n v="12310005"/>
    <n v="12310006"/>
    <m/>
    <m/>
    <m/>
    <e v="#DIV/0!"/>
    <m/>
    <m/>
    <n v="2"/>
  </r>
  <r>
    <d v="2014-06-01T00:00:00"/>
    <x v="35"/>
    <s v="Sociální služby Vyškov "/>
    <x v="33"/>
    <n v="1241"/>
    <n v="12410002"/>
    <n v="12410002"/>
    <m/>
    <m/>
    <m/>
    <e v="#DIV/0!"/>
    <m/>
    <m/>
    <n v="1"/>
  </r>
  <r>
    <d v="2014-06-01T00:00:00"/>
    <x v="36"/>
    <s v="Domov pro seniory Zastávka"/>
    <x v="34"/>
    <n v="1251"/>
    <m/>
    <m/>
    <m/>
    <m/>
    <m/>
    <m/>
    <m/>
    <m/>
    <m/>
  </r>
  <r>
    <d v="2014-07-01T00:00:00"/>
    <x v="0"/>
    <s v="Diakonie ČCE – středisko v Brně "/>
    <x v="0"/>
    <n v="11"/>
    <n v="110292"/>
    <n v="110292"/>
    <m/>
    <m/>
    <m/>
    <e v="#DIV/0!"/>
    <m/>
    <m/>
    <n v="1"/>
  </r>
  <r>
    <d v="2014-07-01T00:00:00"/>
    <x v="0"/>
    <s v="Diakonie ČCE – středisko v Brně "/>
    <x v="0"/>
    <n v="12"/>
    <n v="120390"/>
    <n v="120390"/>
    <n v="0"/>
    <n v="1"/>
    <n v="0"/>
    <n v="0"/>
    <m/>
    <m/>
    <n v="0"/>
  </r>
  <r>
    <d v="2014-07-01T00:00:00"/>
    <x v="1"/>
    <s v="Zdravotně sociální fakulta JU, Ústav sociální práce "/>
    <x v="1"/>
    <n v="21"/>
    <n v="21000250"/>
    <n v="21000257"/>
    <m/>
    <m/>
    <m/>
    <e v="#DIV/0!"/>
    <m/>
    <m/>
    <n v="8"/>
  </r>
  <r>
    <d v="2014-07-01T00:00:00"/>
    <x v="1"/>
    <s v="Zdravotně sociální fakulta JU, Ústav sociální práce "/>
    <x v="1"/>
    <n v="22"/>
    <m/>
    <m/>
    <m/>
    <m/>
    <m/>
    <m/>
    <m/>
    <m/>
    <m/>
  </r>
  <r>
    <d v="2014-07-01T00:00:00"/>
    <x v="2"/>
    <s v="Diakonie ČCE - středisko Dvůr Králové nad Labem"/>
    <x v="2"/>
    <n v="31"/>
    <n v="310109"/>
    <n v="310110"/>
    <n v="0"/>
    <n v="2"/>
    <n v="2"/>
    <n v="1"/>
    <m/>
    <m/>
    <n v="0"/>
  </r>
  <r>
    <d v="2014-07-01T00:00:00"/>
    <x v="3"/>
    <s v="Domov pro seniory Chýnov"/>
    <x v="3"/>
    <n v="61"/>
    <n v="61007"/>
    <n v="61007"/>
    <m/>
    <m/>
    <m/>
    <e v="#DIV/0!"/>
    <m/>
    <m/>
    <n v="1"/>
  </r>
  <r>
    <d v="2014-07-01T00:00:00"/>
    <x v="3"/>
    <s v="Domov pro seniory Chýnov"/>
    <x v="3"/>
    <n v="62"/>
    <n v="62008"/>
    <n v="62008"/>
    <m/>
    <m/>
    <m/>
    <e v="#DIV/0!"/>
    <m/>
    <m/>
    <n v="1"/>
  </r>
  <r>
    <d v="2014-07-01T00:00:00"/>
    <x v="4"/>
    <s v="Agentura domácí péče - Ladara, o.p.s."/>
    <x v="4"/>
    <n v="71"/>
    <m/>
    <m/>
    <m/>
    <m/>
    <m/>
    <m/>
    <m/>
    <m/>
    <m/>
  </r>
  <r>
    <d v="2014-07-01T00:00:00"/>
    <x v="4"/>
    <s v="Agentura domácí péče - Ladara, o.p.s."/>
    <x v="4"/>
    <n v="72"/>
    <m/>
    <m/>
    <m/>
    <m/>
    <m/>
    <m/>
    <m/>
    <m/>
    <m/>
  </r>
  <r>
    <d v="2014-07-01T00:00:00"/>
    <x v="4"/>
    <s v="Agentura domácí péče - Ladara, o.p.s."/>
    <x v="4"/>
    <n v="73"/>
    <m/>
    <m/>
    <m/>
    <m/>
    <m/>
    <m/>
    <m/>
    <m/>
    <m/>
  </r>
  <r>
    <d v="2014-07-01T00:00:00"/>
    <x v="5"/>
    <s v="Farní Charita "/>
    <x v="4"/>
    <n v="81"/>
    <m/>
    <m/>
    <m/>
    <m/>
    <m/>
    <m/>
    <m/>
    <m/>
    <m/>
  </r>
  <r>
    <d v="2014-07-01T00:00:00"/>
    <x v="5"/>
    <s v="Farní Charita "/>
    <x v="4"/>
    <n v="82"/>
    <n v="820050"/>
    <n v="820053"/>
    <m/>
    <m/>
    <m/>
    <e v="#DIV/0!"/>
    <m/>
    <m/>
    <n v="4"/>
  </r>
  <r>
    <d v="2014-07-01T00:00:00"/>
    <x v="6"/>
    <s v="Diakonie ČCE - středisko v Krabčicích"/>
    <x v="5"/>
    <n v="91"/>
    <m/>
    <m/>
    <m/>
    <m/>
    <m/>
    <m/>
    <m/>
    <m/>
    <m/>
  </r>
  <r>
    <d v="2014-07-01T00:00:00"/>
    <x v="7"/>
    <s v="Krajská nemocnice Liberec, Odd. Geriatrie a následné péče"/>
    <x v="6"/>
    <n v="101"/>
    <n v="1010435"/>
    <n v="1010438"/>
    <m/>
    <m/>
    <m/>
    <e v="#DIV/0!"/>
    <m/>
    <m/>
    <n v="4"/>
  </r>
  <r>
    <d v="2014-07-01T00:00:00"/>
    <x v="8"/>
    <s v="Diakonie ČCE - středisko v Libici nad Cidlinou"/>
    <x v="7"/>
    <n v="111"/>
    <m/>
    <m/>
    <m/>
    <m/>
    <m/>
    <m/>
    <m/>
    <m/>
    <m/>
  </r>
  <r>
    <d v="2014-07-01T00:00:00"/>
    <x v="8"/>
    <s v="Diakonie ČCE - středisko v Libici nad Cidlinou"/>
    <x v="7"/>
    <n v="112"/>
    <n v="1120006"/>
    <n v="1120007"/>
    <m/>
    <m/>
    <m/>
    <e v="#DIV/0!"/>
    <m/>
    <m/>
    <n v="2"/>
  </r>
  <r>
    <d v="2014-07-01T00:00:00"/>
    <x v="9"/>
    <s v="Centrum seniorů Mělník, Domov Penzion"/>
    <x v="8"/>
    <n v="121"/>
    <n v="1210190"/>
    <n v="1210191"/>
    <m/>
    <m/>
    <m/>
    <e v="#DIV/0!"/>
    <m/>
    <m/>
    <n v="2"/>
  </r>
  <r>
    <d v="2014-07-01T00:00:00"/>
    <x v="10"/>
    <s v="Diakonie ČCE - středisko v Myslibořicích"/>
    <x v="9"/>
    <n v="131"/>
    <m/>
    <m/>
    <m/>
    <m/>
    <m/>
    <m/>
    <m/>
    <m/>
    <m/>
  </r>
  <r>
    <d v="2014-07-01T00:00:00"/>
    <x v="10"/>
    <s v="Diakonie ČCE - středisko v Myslibořicích"/>
    <x v="9"/>
    <n v="132"/>
    <m/>
    <m/>
    <m/>
    <m/>
    <m/>
    <m/>
    <m/>
    <m/>
    <m/>
  </r>
  <r>
    <d v="2014-07-01T00:00:00"/>
    <x v="11"/>
    <s v="Občanské sdružení Pamatováček ČALS Olomouc"/>
    <x v="10"/>
    <n v="142"/>
    <n v="1420245"/>
    <n v="1420247"/>
    <n v="0"/>
    <n v="3"/>
    <n v="1"/>
    <n v="0.33333333333333331"/>
    <m/>
    <m/>
    <n v="0"/>
  </r>
  <r>
    <d v="2014-07-01T00:00:00"/>
    <x v="12"/>
    <s v="Slezská Diakonie Domovinka Siloe"/>
    <x v="11"/>
    <n v="151"/>
    <n v="1510224"/>
    <n v="1510226"/>
    <m/>
    <m/>
    <m/>
    <e v="#DIV/0!"/>
    <m/>
    <m/>
    <n v="3"/>
  </r>
  <r>
    <d v="2014-07-01T00:00:00"/>
    <x v="13"/>
    <s v="Prácheňské sanatorium, o.p.s. "/>
    <x v="12"/>
    <n v="161"/>
    <m/>
    <m/>
    <m/>
    <m/>
    <m/>
    <m/>
    <m/>
    <m/>
    <m/>
  </r>
  <r>
    <d v="2014-07-01T00:00:00"/>
    <x v="14"/>
    <s v="Městská Charita Plzeň"/>
    <x v="13"/>
    <n v="171"/>
    <n v="1711010"/>
    <n v="1711016"/>
    <n v="0"/>
    <n v="7"/>
    <n v="6"/>
    <n v="0.8571428571428571"/>
    <m/>
    <m/>
    <n v="0"/>
  </r>
  <r>
    <d v="2014-07-01T00:00:00"/>
    <x v="14"/>
    <s v="Městská Charita Plzeň"/>
    <x v="13"/>
    <n v="173"/>
    <m/>
    <m/>
    <m/>
    <m/>
    <m/>
    <m/>
    <m/>
    <m/>
    <m/>
  </r>
  <r>
    <d v="2014-07-01T00:00:00"/>
    <x v="15"/>
    <s v="ČALS (Gerontocentrum)"/>
    <x v="14"/>
    <n v="181"/>
    <n v="1810803"/>
    <n v="1810805"/>
    <m/>
    <m/>
    <m/>
    <e v="#DIV/0!"/>
    <m/>
    <m/>
    <n v="3"/>
  </r>
  <r>
    <d v="2014-07-01T00:00:00"/>
    <x v="15"/>
    <s v="ČALS (Gerontocentrum)"/>
    <x v="14"/>
    <n v="182"/>
    <m/>
    <m/>
    <m/>
    <m/>
    <m/>
    <m/>
    <m/>
    <m/>
    <m/>
  </r>
  <r>
    <d v="2014-07-01T00:00:00"/>
    <x v="15"/>
    <s v="ČALS (Gerontocentrum)"/>
    <x v="14"/>
    <n v="183"/>
    <n v="1830010"/>
    <n v="1830028"/>
    <m/>
    <m/>
    <m/>
    <e v="#DIV/0!"/>
    <m/>
    <m/>
    <n v="19"/>
  </r>
  <r>
    <d v="2014-07-01T00:00:00"/>
    <x v="15"/>
    <s v="ČALS (Gerontocentrum)"/>
    <x v="14"/>
    <n v="184"/>
    <n v="1840065"/>
    <n v="1840069"/>
    <n v="0"/>
    <n v="5"/>
    <n v="0"/>
    <n v="0"/>
    <m/>
    <m/>
    <n v="0"/>
  </r>
  <r>
    <d v="2014-07-01T00:00:00"/>
    <x v="16"/>
    <s v="SANCO - sdružení domácí péče"/>
    <x v="15"/>
    <n v="191"/>
    <m/>
    <m/>
    <m/>
    <m/>
    <m/>
    <m/>
    <m/>
    <m/>
    <m/>
  </r>
  <r>
    <d v="2014-07-01T00:00:00"/>
    <x v="16"/>
    <s v="SANCO - sdružení domácí péče"/>
    <x v="15"/>
    <n v="192"/>
    <m/>
    <m/>
    <m/>
    <m/>
    <m/>
    <m/>
    <m/>
    <m/>
    <m/>
  </r>
  <r>
    <d v="2014-07-01T00:00:00"/>
    <x v="17"/>
    <s v="Oblastní charita "/>
    <x v="16"/>
    <n v="201"/>
    <n v="2010026"/>
    <n v="2010026"/>
    <m/>
    <m/>
    <m/>
    <e v="#DIV/0!"/>
    <m/>
    <m/>
    <n v="1"/>
  </r>
  <r>
    <d v="2014-07-01T00:00:00"/>
    <x v="17"/>
    <s v="Oblastní charita "/>
    <x v="16"/>
    <n v="202"/>
    <n v="2020058"/>
    <n v="2020060"/>
    <n v="0"/>
    <n v="3"/>
    <n v="2"/>
    <n v="0.66666666666666663"/>
    <m/>
    <m/>
    <n v="0"/>
  </r>
  <r>
    <d v="2014-07-01T00:00:00"/>
    <x v="17"/>
    <s v="Oblastní charita "/>
    <x v="16"/>
    <n v="203"/>
    <n v="2030028"/>
    <n v="2030030"/>
    <m/>
    <m/>
    <m/>
    <e v="#DIV/0!"/>
    <m/>
    <m/>
    <n v="3"/>
  </r>
  <r>
    <d v="2014-07-01T00:00:00"/>
    <x v="18"/>
    <s v="Domov pro seniory Velké Březno"/>
    <x v="17"/>
    <n v="211"/>
    <m/>
    <m/>
    <m/>
    <m/>
    <m/>
    <m/>
    <m/>
    <m/>
    <m/>
  </r>
  <r>
    <d v="2014-07-01T00:00:00"/>
    <x v="19"/>
    <s v="Letokruhy, o.s."/>
    <x v="18"/>
    <n v="222"/>
    <n v="2220059"/>
    <n v="2220059"/>
    <m/>
    <m/>
    <m/>
    <e v="#DIV/0!"/>
    <m/>
    <m/>
    <n v="1"/>
  </r>
  <r>
    <d v="2014-07-01T00:00:00"/>
    <x v="19"/>
    <s v="Letokruhy, o.s."/>
    <x v="18"/>
    <n v="223"/>
    <n v="2230030"/>
    <n v="2230030"/>
    <n v="0"/>
    <n v="1"/>
    <n v="1"/>
    <n v="1"/>
    <m/>
    <m/>
    <n v="0"/>
  </r>
  <r>
    <d v="2014-07-01T00:00:00"/>
    <x v="20"/>
    <s v="FNKV"/>
    <x v="14"/>
    <n v="231"/>
    <n v="2310305"/>
    <n v="2310309"/>
    <m/>
    <m/>
    <m/>
    <e v="#DIV/0!"/>
    <m/>
    <m/>
    <n v="5"/>
  </r>
  <r>
    <d v="2014-07-01T00:00:00"/>
    <x v="21"/>
    <s v="Diakonie"/>
    <x v="19"/>
    <n v="241"/>
    <n v="2410038"/>
    <n v="2410041"/>
    <m/>
    <m/>
    <m/>
    <e v="#DIV/0!"/>
    <m/>
    <m/>
    <n v="4"/>
  </r>
  <r>
    <d v="2014-07-01T00:00:00"/>
    <x v="22"/>
    <s v="SENIOR centrum Blansko"/>
    <x v="20"/>
    <n v="1111"/>
    <n v="11110012"/>
    <n v="11110014"/>
    <m/>
    <m/>
    <m/>
    <e v="#DIV/0!"/>
    <m/>
    <m/>
    <n v="3"/>
  </r>
  <r>
    <d v="2014-07-01T00:00:00"/>
    <x v="22"/>
    <s v="SENIOR centrum Blansko"/>
    <x v="20"/>
    <n v="1112"/>
    <n v="11120012"/>
    <n v="11120022"/>
    <m/>
    <m/>
    <m/>
    <e v="#DIV/0!"/>
    <m/>
    <m/>
    <n v="11"/>
  </r>
  <r>
    <d v="2014-07-01T00:00:00"/>
    <x v="23"/>
    <s v="Domov pro seniory Černá Hora"/>
    <x v="21"/>
    <n v="1121"/>
    <n v="11210033"/>
    <n v="11210035"/>
    <m/>
    <m/>
    <m/>
    <e v="#DIV/0!"/>
    <m/>
    <m/>
    <n v="3"/>
  </r>
  <r>
    <d v="2014-07-01T00:00:00"/>
    <x v="24"/>
    <s v="S - centrum Hodonín"/>
    <x v="22"/>
    <n v="1131"/>
    <n v="11310031"/>
    <n v="11310031"/>
    <m/>
    <m/>
    <m/>
    <e v="#DIV/0!"/>
    <m/>
    <m/>
    <n v="1"/>
  </r>
  <r>
    <d v="2014-07-01T00:00:00"/>
    <x v="25"/>
    <s v="Domov pro seniory Bažantnice"/>
    <x v="23"/>
    <n v="1141"/>
    <n v="11410035"/>
    <n v="11410035"/>
    <m/>
    <m/>
    <m/>
    <e v="#DIV/0!"/>
    <m/>
    <m/>
    <n v="1"/>
  </r>
  <r>
    <d v="2014-07-01T00:00:00"/>
    <x v="26"/>
    <s v="Domov Hostim"/>
    <x v="24"/>
    <n v="1151"/>
    <m/>
    <m/>
    <m/>
    <m/>
    <m/>
    <m/>
    <m/>
    <m/>
    <m/>
  </r>
  <r>
    <d v="2014-07-01T00:00:00"/>
    <x v="27"/>
    <s v="Domov pro seniory Jevišovice"/>
    <x v="25"/>
    <n v="1161"/>
    <n v="11610001"/>
    <n v="11610007"/>
    <m/>
    <m/>
    <m/>
    <e v="#DIV/0!"/>
    <m/>
    <m/>
    <n v="7"/>
  </r>
  <r>
    <d v="2014-07-01T00:00:00"/>
    <x v="28"/>
    <s v="Centrum služeb pro seniory Kyjov "/>
    <x v="26"/>
    <n v="1171"/>
    <n v="11710024"/>
    <n v="11710026"/>
    <m/>
    <m/>
    <m/>
    <e v="#DIV/0!"/>
    <m/>
    <m/>
    <n v="3"/>
  </r>
  <r>
    <d v="2014-07-01T00:00:00"/>
    <x v="29"/>
    <s v="Domov Hvězda"/>
    <x v="27"/>
    <n v="1181"/>
    <n v="11810004"/>
    <n v="11810004"/>
    <m/>
    <m/>
    <m/>
    <e v="#DIV/0!"/>
    <m/>
    <m/>
    <n v="1"/>
  </r>
  <r>
    <d v="2014-07-01T00:00:00"/>
    <x v="30"/>
    <s v="Domov pro seniory Plaveč"/>
    <x v="28"/>
    <n v="1191"/>
    <n v="11910011"/>
    <n v="11910015"/>
    <m/>
    <m/>
    <m/>
    <e v="#DIV/0!"/>
    <m/>
    <m/>
    <n v="5"/>
  </r>
  <r>
    <d v="2014-07-01T00:00:00"/>
    <x v="31"/>
    <s v="Domov pro seniory Předkláštěří"/>
    <x v="29"/>
    <n v="1201"/>
    <n v="12010001"/>
    <n v="12010003"/>
    <m/>
    <m/>
    <m/>
    <e v="#DIV/0!"/>
    <m/>
    <m/>
    <n v="3"/>
  </r>
  <r>
    <d v="2014-07-01T00:00:00"/>
    <x v="32"/>
    <s v="Domov pro seniory Skalice"/>
    <x v="30"/>
    <n v="1211"/>
    <n v="12110020"/>
    <n v="12110021"/>
    <m/>
    <m/>
    <m/>
    <e v="#DIV/0!"/>
    <m/>
    <m/>
    <n v="2"/>
  </r>
  <r>
    <d v="2014-07-01T00:00:00"/>
    <x v="33"/>
    <s v="Domov pro seniory Sokolnice"/>
    <x v="31"/>
    <n v="1221"/>
    <s v="xxxx"/>
    <s v="xxxx"/>
    <m/>
    <m/>
    <m/>
    <e v="#DIV/0!"/>
    <m/>
    <m/>
    <e v="#VALUE!"/>
  </r>
  <r>
    <d v="2014-07-01T00:00:00"/>
    <x v="34"/>
    <s v="Domov pro seniory Strážnice"/>
    <x v="32"/>
    <n v="1231"/>
    <n v="12310005"/>
    <n v="12310006"/>
    <m/>
    <m/>
    <m/>
    <e v="#DIV/0!"/>
    <m/>
    <m/>
    <n v="2"/>
  </r>
  <r>
    <d v="2014-07-01T00:00:00"/>
    <x v="35"/>
    <s v="Sociální služby Vyškov "/>
    <x v="33"/>
    <n v="1241"/>
    <n v="12410002"/>
    <n v="12410002"/>
    <m/>
    <m/>
    <m/>
    <e v="#DIV/0!"/>
    <m/>
    <m/>
    <n v="1"/>
  </r>
  <r>
    <d v="2014-07-01T00:00:00"/>
    <x v="36"/>
    <s v="Domov pro seniory Zastávka"/>
    <x v="34"/>
    <n v="1251"/>
    <m/>
    <m/>
    <m/>
    <m/>
    <m/>
    <m/>
    <m/>
    <m/>
    <m/>
  </r>
  <r>
    <d v="2014-08-01T00:00:00"/>
    <x v="0"/>
    <s v="Diakonie ČCE – středisko v Brně "/>
    <x v="0"/>
    <n v="11"/>
    <n v="110293"/>
    <n v="110293"/>
    <n v="0"/>
    <n v="1"/>
    <n v="0"/>
    <n v="0"/>
    <m/>
    <m/>
    <n v="0"/>
  </r>
  <r>
    <d v="2014-08-01T00:00:00"/>
    <x v="0"/>
    <s v="Diakonie ČCE – středisko v Brně "/>
    <x v="0"/>
    <n v="12"/>
    <n v="120391"/>
    <n v="120391"/>
    <n v="0"/>
    <n v="1"/>
    <n v="0"/>
    <n v="0"/>
    <m/>
    <m/>
    <n v="0"/>
  </r>
  <r>
    <d v="2014-08-01T00:00:00"/>
    <x v="1"/>
    <s v="Zdravotně sociální fakulta JU, Ústav sociální práce "/>
    <x v="1"/>
    <n v="21"/>
    <n v="21000250"/>
    <n v="21000257"/>
    <m/>
    <m/>
    <m/>
    <e v="#DIV/0!"/>
    <m/>
    <m/>
    <n v="8"/>
  </r>
  <r>
    <d v="2014-08-01T00:00:00"/>
    <x v="1"/>
    <s v="Zdravotně sociální fakulta JU, Ústav sociální práce "/>
    <x v="1"/>
    <n v="22"/>
    <m/>
    <m/>
    <m/>
    <m/>
    <m/>
    <m/>
    <m/>
    <m/>
    <m/>
  </r>
  <r>
    <d v="2014-08-01T00:00:00"/>
    <x v="2"/>
    <s v="Diakonie ČCE - středisko Dvůr Králové nad Labem"/>
    <x v="2"/>
    <n v="31"/>
    <n v="310109"/>
    <n v="310110"/>
    <m/>
    <m/>
    <m/>
    <e v="#DIV/0!"/>
    <m/>
    <m/>
    <n v="2"/>
  </r>
  <r>
    <d v="2014-08-01T00:00:00"/>
    <x v="3"/>
    <s v="Domov pro seniory Chýnov"/>
    <x v="3"/>
    <n v="61"/>
    <n v="61007"/>
    <n v="61007"/>
    <m/>
    <m/>
    <m/>
    <e v="#DIV/0!"/>
    <m/>
    <m/>
    <n v="1"/>
  </r>
  <r>
    <d v="2014-08-01T00:00:00"/>
    <x v="3"/>
    <s v="Domov pro seniory Chýnov"/>
    <x v="3"/>
    <n v="62"/>
    <n v="62008"/>
    <n v="62008"/>
    <m/>
    <m/>
    <m/>
    <e v="#DIV/0!"/>
    <m/>
    <m/>
    <n v="1"/>
  </r>
  <r>
    <d v="2014-08-01T00:00:00"/>
    <x v="4"/>
    <s v="Agentura domácí péče - Ladara, o.p.s."/>
    <x v="4"/>
    <n v="71"/>
    <m/>
    <m/>
    <m/>
    <m/>
    <m/>
    <m/>
    <m/>
    <m/>
    <m/>
  </r>
  <r>
    <d v="2014-08-01T00:00:00"/>
    <x v="4"/>
    <s v="Agentura domácí péče - Ladara, o.p.s."/>
    <x v="4"/>
    <n v="72"/>
    <m/>
    <m/>
    <m/>
    <m/>
    <m/>
    <m/>
    <m/>
    <m/>
    <m/>
  </r>
  <r>
    <d v="2014-08-01T00:00:00"/>
    <x v="4"/>
    <s v="Agentura domácí péče - Ladara, o.p.s."/>
    <x v="4"/>
    <n v="73"/>
    <m/>
    <m/>
    <m/>
    <m/>
    <m/>
    <m/>
    <m/>
    <m/>
    <m/>
  </r>
  <r>
    <d v="2014-08-01T00:00:00"/>
    <x v="5"/>
    <s v="Farní Charita "/>
    <x v="4"/>
    <n v="81"/>
    <m/>
    <m/>
    <m/>
    <m/>
    <m/>
    <m/>
    <m/>
    <m/>
    <m/>
  </r>
  <r>
    <d v="2014-08-01T00:00:00"/>
    <x v="5"/>
    <s v="Farní Charita "/>
    <x v="4"/>
    <n v="82"/>
    <n v="820050"/>
    <n v="820053"/>
    <m/>
    <m/>
    <m/>
    <e v="#DIV/0!"/>
    <m/>
    <m/>
    <n v="4"/>
  </r>
  <r>
    <d v="2014-08-01T00:00:00"/>
    <x v="6"/>
    <s v="Diakonie ČCE - středisko v Krabčicích"/>
    <x v="5"/>
    <n v="91"/>
    <m/>
    <m/>
    <m/>
    <m/>
    <m/>
    <m/>
    <m/>
    <m/>
    <m/>
  </r>
  <r>
    <d v="2014-08-01T00:00:00"/>
    <x v="7"/>
    <s v="Krajská nemocnice Liberec, Odd. Geriatrie a následné péče"/>
    <x v="6"/>
    <n v="101"/>
    <n v="1010439"/>
    <n v="1010446"/>
    <n v="1"/>
    <n v="9"/>
    <n v="4"/>
    <n v="0.44444444444444442"/>
    <m/>
    <m/>
    <n v="0"/>
  </r>
  <r>
    <d v="2014-08-01T00:00:00"/>
    <x v="8"/>
    <s v="Diakonie ČCE - středisko v Libici nad Cidlinou"/>
    <x v="7"/>
    <n v="111"/>
    <m/>
    <m/>
    <m/>
    <m/>
    <m/>
    <m/>
    <m/>
    <m/>
    <m/>
  </r>
  <r>
    <d v="2014-08-01T00:00:00"/>
    <x v="8"/>
    <s v="Diakonie ČCE - středisko v Libici nad Cidlinou"/>
    <x v="7"/>
    <n v="112"/>
    <n v="1120006"/>
    <n v="1120007"/>
    <m/>
    <m/>
    <m/>
    <e v="#DIV/0!"/>
    <m/>
    <m/>
    <n v="2"/>
  </r>
  <r>
    <d v="2014-08-01T00:00:00"/>
    <x v="9"/>
    <s v="Centrum seniorů Mělník, Domov Penzion"/>
    <x v="8"/>
    <n v="121"/>
    <n v="1210190"/>
    <n v="1210191"/>
    <m/>
    <m/>
    <m/>
    <e v="#DIV/0!"/>
    <m/>
    <m/>
    <n v="2"/>
  </r>
  <r>
    <d v="2014-08-01T00:00:00"/>
    <x v="10"/>
    <s v="Diakonie ČCE - středisko v Myslibořicích"/>
    <x v="9"/>
    <n v="131"/>
    <m/>
    <m/>
    <m/>
    <m/>
    <m/>
    <m/>
    <m/>
    <m/>
    <m/>
  </r>
  <r>
    <d v="2014-08-01T00:00:00"/>
    <x v="10"/>
    <s v="Diakonie ČCE - středisko v Myslibořicích"/>
    <x v="9"/>
    <n v="132"/>
    <m/>
    <m/>
    <m/>
    <m/>
    <m/>
    <m/>
    <m/>
    <m/>
    <m/>
  </r>
  <r>
    <d v="2014-08-01T00:00:00"/>
    <x v="11"/>
    <s v="Občanské sdružení Pamatováček ČALS Olomouc"/>
    <x v="10"/>
    <n v="142"/>
    <n v="1420245"/>
    <n v="1420247"/>
    <m/>
    <m/>
    <m/>
    <e v="#DIV/0!"/>
    <m/>
    <m/>
    <n v="3"/>
  </r>
  <r>
    <d v="2014-08-01T00:00:00"/>
    <x v="12"/>
    <s v="Slezská Diakonie Domovinka Siloe"/>
    <x v="11"/>
    <n v="151"/>
    <n v="1510224"/>
    <n v="1510226"/>
    <m/>
    <m/>
    <m/>
    <e v="#DIV/0!"/>
    <m/>
    <m/>
    <n v="3"/>
  </r>
  <r>
    <d v="2014-08-01T00:00:00"/>
    <x v="13"/>
    <s v="Prácheňské sanatorium, o.p.s. "/>
    <x v="12"/>
    <n v="161"/>
    <m/>
    <m/>
    <m/>
    <m/>
    <m/>
    <m/>
    <m/>
    <m/>
    <m/>
  </r>
  <r>
    <d v="2014-08-01T00:00:00"/>
    <x v="14"/>
    <s v="Městská Charita Plzeň"/>
    <x v="13"/>
    <n v="171"/>
    <n v="1711010"/>
    <n v="1711016"/>
    <m/>
    <m/>
    <m/>
    <e v="#DIV/0!"/>
    <m/>
    <m/>
    <n v="7"/>
  </r>
  <r>
    <d v="2014-08-01T00:00:00"/>
    <x v="14"/>
    <s v="Městská Charita Plzeň"/>
    <x v="13"/>
    <n v="173"/>
    <m/>
    <m/>
    <m/>
    <m/>
    <m/>
    <m/>
    <m/>
    <m/>
    <m/>
  </r>
  <r>
    <d v="2014-08-01T00:00:00"/>
    <x v="15"/>
    <s v="ČALS (Gerontocentrum)"/>
    <x v="14"/>
    <n v="181"/>
    <n v="1810803"/>
    <n v="1810805"/>
    <m/>
    <m/>
    <m/>
    <e v="#DIV/0!"/>
    <m/>
    <m/>
    <n v="3"/>
  </r>
  <r>
    <d v="2014-08-01T00:00:00"/>
    <x v="15"/>
    <s v="ČALS (Gerontocentrum)"/>
    <x v="14"/>
    <n v="182"/>
    <m/>
    <m/>
    <m/>
    <m/>
    <m/>
    <m/>
    <m/>
    <m/>
    <m/>
  </r>
  <r>
    <d v="2014-08-01T00:00:00"/>
    <x v="15"/>
    <s v="ČALS (Gerontocentrum)"/>
    <x v="14"/>
    <n v="183"/>
    <n v="1830010"/>
    <n v="1830028"/>
    <m/>
    <m/>
    <m/>
    <e v="#DIV/0!"/>
    <m/>
    <m/>
    <n v="19"/>
  </r>
  <r>
    <d v="2014-08-01T00:00:00"/>
    <x v="15"/>
    <s v="ČALS (Gerontocentrum)"/>
    <x v="14"/>
    <n v="184"/>
    <n v="1840070"/>
    <n v="1840074"/>
    <n v="0"/>
    <n v="5"/>
    <n v="3"/>
    <n v="0.6"/>
    <m/>
    <m/>
    <n v="0"/>
  </r>
  <r>
    <d v="2014-08-01T00:00:00"/>
    <x v="16"/>
    <s v="SANCO - sdružení domácí péče"/>
    <x v="15"/>
    <n v="191"/>
    <m/>
    <m/>
    <m/>
    <m/>
    <m/>
    <m/>
    <m/>
    <m/>
    <m/>
  </r>
  <r>
    <d v="2014-08-01T00:00:00"/>
    <x v="16"/>
    <s v="SANCO - sdružení domácí péče"/>
    <x v="15"/>
    <n v="192"/>
    <m/>
    <m/>
    <m/>
    <m/>
    <m/>
    <m/>
    <m/>
    <m/>
    <m/>
  </r>
  <r>
    <d v="2014-08-01T00:00:00"/>
    <x v="17"/>
    <s v="Oblastní charita "/>
    <x v="16"/>
    <n v="201"/>
    <n v="2010026"/>
    <n v="2010026"/>
    <m/>
    <m/>
    <m/>
    <e v="#DIV/0!"/>
    <m/>
    <m/>
    <n v="1"/>
  </r>
  <r>
    <d v="2014-08-01T00:00:00"/>
    <x v="17"/>
    <s v="Oblastní charita "/>
    <x v="16"/>
    <n v="202"/>
    <n v="2020058"/>
    <n v="2020060"/>
    <m/>
    <m/>
    <m/>
    <e v="#DIV/0!"/>
    <m/>
    <m/>
    <n v="3"/>
  </r>
  <r>
    <d v="2014-08-01T00:00:00"/>
    <x v="17"/>
    <s v="Oblastní charita "/>
    <x v="16"/>
    <n v="203"/>
    <n v="2030028"/>
    <n v="2030030"/>
    <m/>
    <m/>
    <m/>
    <e v="#DIV/0!"/>
    <m/>
    <m/>
    <n v="3"/>
  </r>
  <r>
    <d v="2014-08-01T00:00:00"/>
    <x v="18"/>
    <s v="Domov pro seniory Velké Březno"/>
    <x v="17"/>
    <n v="211"/>
    <m/>
    <m/>
    <m/>
    <m/>
    <m/>
    <m/>
    <m/>
    <m/>
    <m/>
  </r>
  <r>
    <d v="2014-08-01T00:00:00"/>
    <x v="19"/>
    <s v="Letokruhy, o.s."/>
    <x v="18"/>
    <n v="222"/>
    <n v="2220059"/>
    <n v="2220059"/>
    <m/>
    <m/>
    <m/>
    <e v="#DIV/0!"/>
    <m/>
    <m/>
    <n v="1"/>
  </r>
  <r>
    <d v="2014-08-01T00:00:00"/>
    <x v="19"/>
    <s v="Letokruhy, o.s."/>
    <x v="18"/>
    <n v="223"/>
    <n v="2230030"/>
    <n v="2230030"/>
    <m/>
    <m/>
    <m/>
    <e v="#DIV/0!"/>
    <m/>
    <m/>
    <n v="1"/>
  </r>
  <r>
    <d v="2014-08-01T00:00:00"/>
    <x v="20"/>
    <s v="FNKV"/>
    <x v="14"/>
    <n v="231"/>
    <n v="2310305"/>
    <n v="2310309"/>
    <m/>
    <m/>
    <m/>
    <e v="#DIV/0!"/>
    <m/>
    <m/>
    <n v="5"/>
  </r>
  <r>
    <d v="2014-08-01T00:00:00"/>
    <x v="21"/>
    <s v="Diakonie"/>
    <x v="19"/>
    <n v="241"/>
    <n v="2410038"/>
    <n v="2410041"/>
    <m/>
    <m/>
    <m/>
    <e v="#DIV/0!"/>
    <m/>
    <m/>
    <n v="4"/>
  </r>
  <r>
    <d v="2014-08-01T00:00:00"/>
    <x v="22"/>
    <s v="SENIOR centrum Blansko"/>
    <x v="20"/>
    <n v="1111"/>
    <n v="11110012"/>
    <n v="11110014"/>
    <m/>
    <m/>
    <m/>
    <e v="#DIV/0!"/>
    <m/>
    <m/>
    <n v="3"/>
  </r>
  <r>
    <d v="2014-08-01T00:00:00"/>
    <x v="22"/>
    <s v="SENIOR centrum Blansko"/>
    <x v="20"/>
    <n v="1112"/>
    <n v="11120012"/>
    <n v="11120022"/>
    <m/>
    <m/>
    <m/>
    <e v="#DIV/0!"/>
    <m/>
    <m/>
    <n v="11"/>
  </r>
  <r>
    <d v="2014-08-01T00:00:00"/>
    <x v="23"/>
    <s v="Domov pro seniory Černá Hora"/>
    <x v="21"/>
    <n v="1121"/>
    <n v="11210033"/>
    <n v="11210035"/>
    <m/>
    <m/>
    <m/>
    <e v="#DIV/0!"/>
    <m/>
    <m/>
    <n v="3"/>
  </r>
  <r>
    <d v="2014-08-01T00:00:00"/>
    <x v="24"/>
    <s v="S - centrum Hodonín"/>
    <x v="22"/>
    <n v="1131"/>
    <n v="11310031"/>
    <n v="11310031"/>
    <m/>
    <m/>
    <m/>
    <e v="#DIV/0!"/>
    <m/>
    <m/>
    <n v="1"/>
  </r>
  <r>
    <d v="2014-08-01T00:00:00"/>
    <x v="25"/>
    <s v="Domov pro seniory Bažantnice"/>
    <x v="23"/>
    <n v="1141"/>
    <n v="11410035"/>
    <n v="11410035"/>
    <m/>
    <m/>
    <m/>
    <e v="#DIV/0!"/>
    <m/>
    <m/>
    <n v="1"/>
  </r>
  <r>
    <d v="2014-08-01T00:00:00"/>
    <x v="26"/>
    <s v="Domov Hostim"/>
    <x v="24"/>
    <n v="1151"/>
    <m/>
    <m/>
    <m/>
    <m/>
    <m/>
    <m/>
    <m/>
    <m/>
    <m/>
  </r>
  <r>
    <d v="2014-08-01T00:00:00"/>
    <x v="27"/>
    <s v="Domov pro seniory Jevišovice"/>
    <x v="25"/>
    <n v="1161"/>
    <n v="11610001"/>
    <n v="11610007"/>
    <m/>
    <m/>
    <m/>
    <e v="#DIV/0!"/>
    <m/>
    <m/>
    <n v="7"/>
  </r>
  <r>
    <d v="2014-08-01T00:00:00"/>
    <x v="28"/>
    <s v="Centrum služeb pro seniory Kyjov "/>
    <x v="26"/>
    <n v="1171"/>
    <n v="11710024"/>
    <n v="11710026"/>
    <m/>
    <m/>
    <m/>
    <e v="#DIV/0!"/>
    <m/>
    <m/>
    <n v="3"/>
  </r>
  <r>
    <d v="2014-08-01T00:00:00"/>
    <x v="29"/>
    <s v="Domov Hvězda"/>
    <x v="27"/>
    <n v="1181"/>
    <n v="11810004"/>
    <n v="11810004"/>
    <m/>
    <m/>
    <m/>
    <e v="#DIV/0!"/>
    <m/>
    <m/>
    <n v="1"/>
  </r>
  <r>
    <d v="2014-08-01T00:00:00"/>
    <x v="30"/>
    <s v="Domov pro seniory Plaveč"/>
    <x v="28"/>
    <n v="1191"/>
    <n v="11910011"/>
    <n v="11910015"/>
    <m/>
    <m/>
    <m/>
    <e v="#DIV/0!"/>
    <m/>
    <m/>
    <n v="5"/>
  </r>
  <r>
    <d v="2014-08-01T00:00:00"/>
    <x v="31"/>
    <s v="Domov pro seniory Předkláštěří"/>
    <x v="29"/>
    <n v="1201"/>
    <n v="12010001"/>
    <n v="12010003"/>
    <m/>
    <m/>
    <m/>
    <e v="#DIV/0!"/>
    <m/>
    <m/>
    <n v="3"/>
  </r>
  <r>
    <d v="2014-08-01T00:00:00"/>
    <x v="32"/>
    <s v="Domov pro seniory Skalice"/>
    <x v="30"/>
    <n v="1211"/>
    <n v="12110020"/>
    <n v="12110021"/>
    <m/>
    <m/>
    <m/>
    <e v="#DIV/0!"/>
    <m/>
    <m/>
    <n v="2"/>
  </r>
  <r>
    <d v="2014-08-01T00:00:00"/>
    <x v="33"/>
    <s v="Domov pro seniory Sokolnice"/>
    <x v="31"/>
    <n v="1221"/>
    <s v="xxxx"/>
    <s v="xxxx"/>
    <m/>
    <m/>
    <m/>
    <e v="#DIV/0!"/>
    <m/>
    <m/>
    <e v="#VALUE!"/>
  </r>
  <r>
    <d v="2014-08-01T00:00:00"/>
    <x v="34"/>
    <s v="Domov pro seniory Strážnice"/>
    <x v="32"/>
    <n v="1231"/>
    <n v="12310005"/>
    <n v="12310006"/>
    <m/>
    <m/>
    <m/>
    <e v="#DIV/0!"/>
    <m/>
    <m/>
    <n v="2"/>
  </r>
  <r>
    <d v="2014-08-01T00:00:00"/>
    <x v="35"/>
    <s v="Sociální služby Vyškov "/>
    <x v="33"/>
    <n v="1241"/>
    <n v="12410002"/>
    <n v="12410002"/>
    <m/>
    <m/>
    <m/>
    <e v="#DIV/0!"/>
    <m/>
    <m/>
    <n v="1"/>
  </r>
  <r>
    <d v="2014-08-01T00:00:00"/>
    <x v="36"/>
    <s v="Domov pro seniory Zastávka"/>
    <x v="34"/>
    <n v="1251"/>
    <m/>
    <m/>
    <m/>
    <m/>
    <m/>
    <m/>
    <m/>
    <m/>
    <m/>
  </r>
  <r>
    <d v="2014-09-01T00:00:00"/>
    <x v="0"/>
    <s v="Diakonie ČCE – středisko v Brně "/>
    <x v="0"/>
    <n v="11"/>
    <n v="110294"/>
    <n v="110294"/>
    <n v="0"/>
    <n v="1"/>
    <n v="0"/>
    <n v="0"/>
    <m/>
    <m/>
    <n v="0"/>
  </r>
  <r>
    <d v="2014-09-01T00:00:00"/>
    <x v="0"/>
    <s v="Diakonie ČCE – středisko v Brně "/>
    <x v="0"/>
    <n v="12"/>
    <n v="120392"/>
    <n v="120393"/>
    <n v="0"/>
    <n v="2"/>
    <n v="0"/>
    <n v="0"/>
    <m/>
    <m/>
    <n v="0"/>
  </r>
  <r>
    <d v="2014-09-01T00:00:00"/>
    <x v="1"/>
    <s v="Zdravotně sociální fakulta JU, Ústav sociální práce "/>
    <x v="1"/>
    <n v="21"/>
    <n v="21000258"/>
    <n v="21000262"/>
    <n v="0"/>
    <n v="5"/>
    <n v="1"/>
    <n v="0.2"/>
    <m/>
    <m/>
    <n v="0"/>
  </r>
  <r>
    <d v="2014-09-01T00:00:00"/>
    <x v="1"/>
    <s v="Zdravotně sociální fakulta JU, Ústav sociální práce "/>
    <x v="1"/>
    <n v="22"/>
    <m/>
    <m/>
    <m/>
    <m/>
    <m/>
    <m/>
    <m/>
    <m/>
    <m/>
  </r>
  <r>
    <d v="2014-09-01T00:00:00"/>
    <x v="2"/>
    <s v="Diakonie ČCE - středisko Dvůr Králové nad Labem"/>
    <x v="2"/>
    <n v="31"/>
    <n v="310111"/>
    <n v="310112"/>
    <n v="0"/>
    <n v="2"/>
    <n v="2"/>
    <n v="1"/>
    <m/>
    <m/>
    <n v="0"/>
  </r>
  <r>
    <d v="2014-09-01T00:00:00"/>
    <x v="3"/>
    <s v="Domov pro seniory Chýnov"/>
    <x v="3"/>
    <n v="61"/>
    <n v="61007"/>
    <n v="61007"/>
    <m/>
    <m/>
    <m/>
    <e v="#DIV/0!"/>
    <m/>
    <m/>
    <n v="1"/>
  </r>
  <r>
    <d v="2014-09-01T00:00:00"/>
    <x v="3"/>
    <s v="Domov pro seniory Chýnov"/>
    <x v="3"/>
    <n v="62"/>
    <n v="62008"/>
    <n v="62008"/>
    <m/>
    <m/>
    <m/>
    <e v="#DIV/0!"/>
    <m/>
    <m/>
    <n v="1"/>
  </r>
  <r>
    <d v="2014-09-01T00:00:00"/>
    <x v="4"/>
    <s v="Agentura domácí péče - Ladara, o.p.s."/>
    <x v="4"/>
    <n v="71"/>
    <m/>
    <m/>
    <m/>
    <m/>
    <m/>
    <m/>
    <m/>
    <m/>
    <m/>
  </r>
  <r>
    <d v="2014-09-01T00:00:00"/>
    <x v="4"/>
    <s v="Agentura domácí péče - Ladara, o.p.s."/>
    <x v="4"/>
    <n v="72"/>
    <m/>
    <m/>
    <m/>
    <m/>
    <m/>
    <m/>
    <m/>
    <m/>
    <m/>
  </r>
  <r>
    <d v="2014-09-01T00:00:00"/>
    <x v="4"/>
    <s v="Agentura domácí péče - Ladara, o.p.s."/>
    <x v="4"/>
    <n v="73"/>
    <m/>
    <m/>
    <m/>
    <m/>
    <m/>
    <m/>
    <m/>
    <m/>
    <m/>
  </r>
  <r>
    <d v="2014-09-01T00:00:00"/>
    <x v="5"/>
    <s v="Farní Charita "/>
    <x v="4"/>
    <n v="81"/>
    <m/>
    <m/>
    <m/>
    <m/>
    <m/>
    <m/>
    <m/>
    <m/>
    <m/>
  </r>
  <r>
    <d v="2014-09-01T00:00:00"/>
    <x v="5"/>
    <s v="Farní Charita "/>
    <x v="4"/>
    <n v="82"/>
    <n v="820050"/>
    <n v="820053"/>
    <m/>
    <m/>
    <m/>
    <e v="#DIV/0!"/>
    <m/>
    <m/>
    <n v="4"/>
  </r>
  <r>
    <d v="2014-09-01T00:00:00"/>
    <x v="6"/>
    <s v="Diakonie ČCE - středisko v Krabčicích"/>
    <x v="5"/>
    <n v="91"/>
    <m/>
    <m/>
    <m/>
    <m/>
    <m/>
    <m/>
    <m/>
    <m/>
    <m/>
  </r>
  <r>
    <d v="2014-09-01T00:00:00"/>
    <x v="7"/>
    <s v="Krajská nemocnice Liberec, Odd. Geriatrie a následné péče"/>
    <x v="6"/>
    <n v="101"/>
    <n v="1010447"/>
    <n v="1010452"/>
    <n v="0"/>
    <n v="6"/>
    <n v="1"/>
    <n v="0.16666666666666666"/>
    <m/>
    <m/>
    <n v="0"/>
  </r>
  <r>
    <d v="2014-09-01T00:00:00"/>
    <x v="8"/>
    <s v="Diakonie ČCE - středisko v Libici nad Cidlinou"/>
    <x v="7"/>
    <n v="111"/>
    <m/>
    <m/>
    <m/>
    <m/>
    <m/>
    <m/>
    <m/>
    <m/>
    <m/>
  </r>
  <r>
    <d v="2014-09-01T00:00:00"/>
    <x v="8"/>
    <s v="Diakonie ČCE - středisko v Libici nad Cidlinou"/>
    <x v="7"/>
    <n v="112"/>
    <n v="1120006"/>
    <n v="1120007"/>
    <m/>
    <m/>
    <m/>
    <e v="#DIV/0!"/>
    <m/>
    <m/>
    <n v="2"/>
  </r>
  <r>
    <d v="2014-09-01T00:00:00"/>
    <x v="9"/>
    <s v="Centrum seniorů Mělník, Domov Penzion"/>
    <x v="8"/>
    <n v="121"/>
    <n v="1210190"/>
    <n v="1210191"/>
    <m/>
    <m/>
    <m/>
    <e v="#DIV/0!"/>
    <m/>
    <m/>
    <n v="2"/>
  </r>
  <r>
    <d v="2014-09-01T00:00:00"/>
    <x v="10"/>
    <s v="Diakonie ČCE - středisko v Myslibořicích"/>
    <x v="9"/>
    <n v="131"/>
    <m/>
    <m/>
    <m/>
    <m/>
    <m/>
    <m/>
    <m/>
    <m/>
    <m/>
  </r>
  <r>
    <d v="2014-09-01T00:00:00"/>
    <x v="10"/>
    <s v="Diakonie ČCE - středisko v Myslibořicích"/>
    <x v="9"/>
    <n v="132"/>
    <m/>
    <m/>
    <m/>
    <m/>
    <m/>
    <m/>
    <m/>
    <m/>
    <m/>
  </r>
  <r>
    <d v="2014-09-01T00:00:00"/>
    <x v="11"/>
    <s v="Občanské sdružení Pamatováček ČALS Olomouc"/>
    <x v="10"/>
    <n v="142"/>
    <n v="1420248"/>
    <n v="1420251"/>
    <n v="0"/>
    <n v="4"/>
    <n v="0"/>
    <n v="0"/>
    <m/>
    <m/>
    <n v="0"/>
  </r>
  <r>
    <d v="2014-09-01T00:00:00"/>
    <x v="12"/>
    <s v="Slezská Diakonie Domovinka Siloe"/>
    <x v="11"/>
    <n v="151"/>
    <n v="1510224"/>
    <n v="1510226"/>
    <m/>
    <m/>
    <m/>
    <e v="#DIV/0!"/>
    <m/>
    <m/>
    <n v="3"/>
  </r>
  <r>
    <d v="2014-09-01T00:00:00"/>
    <x v="13"/>
    <s v="Prácheňské sanatorium, o.p.s. "/>
    <x v="12"/>
    <n v="161"/>
    <m/>
    <m/>
    <m/>
    <m/>
    <m/>
    <m/>
    <m/>
    <m/>
    <m/>
  </r>
  <r>
    <d v="2014-09-01T00:00:00"/>
    <x v="14"/>
    <s v="Městská Charita Plzeň"/>
    <x v="13"/>
    <n v="171"/>
    <n v="1711010"/>
    <n v="1711016"/>
    <m/>
    <m/>
    <m/>
    <e v="#DIV/0!"/>
    <m/>
    <m/>
    <n v="7"/>
  </r>
  <r>
    <d v="2014-09-01T00:00:00"/>
    <x v="14"/>
    <s v="Městská Charita Plzeň"/>
    <x v="13"/>
    <n v="173"/>
    <n v="1730001"/>
    <n v="1730003"/>
    <n v="0"/>
    <n v="3"/>
    <n v="1"/>
    <n v="0.33333333333333331"/>
    <m/>
    <m/>
    <n v="0"/>
  </r>
  <r>
    <d v="2014-09-01T00:00:00"/>
    <x v="15"/>
    <s v="ČALS (Gerontocentrum)"/>
    <x v="14"/>
    <n v="181"/>
    <n v="1810804"/>
    <n v="1810827"/>
    <n v="0"/>
    <n v="24"/>
    <n v="0"/>
    <n v="0"/>
    <m/>
    <m/>
    <n v="0"/>
  </r>
  <r>
    <d v="2014-09-01T00:00:00"/>
    <x v="15"/>
    <s v="ČALS (Gerontocentrum)"/>
    <x v="14"/>
    <n v="182"/>
    <m/>
    <m/>
    <m/>
    <m/>
    <m/>
    <m/>
    <m/>
    <m/>
    <m/>
  </r>
  <r>
    <d v="2014-09-01T00:00:00"/>
    <x v="15"/>
    <s v="ČALS (Gerontocentrum)"/>
    <x v="14"/>
    <n v="183"/>
    <n v="1830010"/>
    <n v="1830028"/>
    <m/>
    <m/>
    <m/>
    <e v="#DIV/0!"/>
    <m/>
    <m/>
    <n v="19"/>
  </r>
  <r>
    <d v="2014-09-01T00:00:00"/>
    <x v="15"/>
    <s v="ČALS (Gerontocentrum)"/>
    <x v="14"/>
    <n v="184"/>
    <n v="1840075"/>
    <n v="1840110"/>
    <n v="0"/>
    <n v="23"/>
    <n v="2"/>
    <n v="8.6956521739130432E-2"/>
    <m/>
    <m/>
    <n v="13"/>
  </r>
  <r>
    <d v="2014-09-01T00:00:00"/>
    <x v="16"/>
    <s v="SANCO - sdružení domácí péče"/>
    <x v="15"/>
    <n v="191"/>
    <m/>
    <m/>
    <m/>
    <m/>
    <m/>
    <m/>
    <m/>
    <m/>
    <m/>
  </r>
  <r>
    <d v="2014-09-01T00:00:00"/>
    <x v="16"/>
    <s v="SANCO - sdružení domácí péče"/>
    <x v="15"/>
    <n v="192"/>
    <m/>
    <m/>
    <m/>
    <m/>
    <m/>
    <m/>
    <m/>
    <m/>
    <m/>
  </r>
  <r>
    <d v="2014-09-01T00:00:00"/>
    <x v="17"/>
    <s v="Oblastní charita "/>
    <x v="16"/>
    <n v="201"/>
    <n v="2010026"/>
    <n v="2010026"/>
    <m/>
    <m/>
    <m/>
    <e v="#DIV/0!"/>
    <m/>
    <m/>
    <n v="1"/>
  </r>
  <r>
    <d v="2014-09-01T00:00:00"/>
    <x v="17"/>
    <s v="Oblastní charita "/>
    <x v="16"/>
    <n v="202"/>
    <n v="2020058"/>
    <n v="2020060"/>
    <m/>
    <m/>
    <m/>
    <e v="#DIV/0!"/>
    <m/>
    <m/>
    <n v="3"/>
  </r>
  <r>
    <d v="2014-09-01T00:00:00"/>
    <x v="17"/>
    <s v="Oblastní charita "/>
    <x v="16"/>
    <n v="203"/>
    <n v="2030028"/>
    <n v="2030030"/>
    <m/>
    <m/>
    <m/>
    <e v="#DIV/0!"/>
    <m/>
    <m/>
    <n v="3"/>
  </r>
  <r>
    <d v="2014-09-01T00:00:00"/>
    <x v="18"/>
    <s v="Domov pro seniory Velké Březno"/>
    <x v="17"/>
    <n v="211"/>
    <m/>
    <m/>
    <m/>
    <m/>
    <m/>
    <m/>
    <m/>
    <m/>
    <m/>
  </r>
  <r>
    <d v="2014-09-01T00:00:00"/>
    <x v="19"/>
    <s v="Letokruhy, o.s."/>
    <x v="18"/>
    <n v="222"/>
    <n v="2220059"/>
    <n v="2220059"/>
    <m/>
    <m/>
    <m/>
    <e v="#DIV/0!"/>
    <m/>
    <m/>
    <n v="1"/>
  </r>
  <r>
    <d v="2014-09-01T00:00:00"/>
    <x v="19"/>
    <s v="Letokruhy, o.s."/>
    <x v="18"/>
    <n v="223"/>
    <n v="2230030"/>
    <n v="2230030"/>
    <m/>
    <m/>
    <m/>
    <e v="#DIV/0!"/>
    <m/>
    <m/>
    <n v="1"/>
  </r>
  <r>
    <d v="2014-09-01T00:00:00"/>
    <x v="20"/>
    <s v="FNKV"/>
    <x v="14"/>
    <n v="231"/>
    <n v="2310305"/>
    <n v="2310309"/>
    <m/>
    <m/>
    <m/>
    <e v="#DIV/0!"/>
    <m/>
    <m/>
    <n v="5"/>
  </r>
  <r>
    <d v="2014-09-01T00:00:00"/>
    <x v="21"/>
    <s v="Diakonie"/>
    <x v="19"/>
    <n v="241"/>
    <n v="2410038"/>
    <n v="2410041"/>
    <m/>
    <m/>
    <m/>
    <e v="#DIV/0!"/>
    <m/>
    <m/>
    <n v="4"/>
  </r>
  <r>
    <d v="2014-09-01T00:00:00"/>
    <x v="22"/>
    <s v="SENIOR centrum Blansko"/>
    <x v="20"/>
    <n v="1111"/>
    <n v="11110012"/>
    <n v="11110014"/>
    <m/>
    <m/>
    <m/>
    <e v="#DIV/0!"/>
    <m/>
    <m/>
    <n v="3"/>
  </r>
  <r>
    <d v="2014-09-01T00:00:00"/>
    <x v="22"/>
    <s v="SENIOR centrum Blansko"/>
    <x v="20"/>
    <n v="1112"/>
    <n v="11120012"/>
    <n v="11120022"/>
    <m/>
    <m/>
    <m/>
    <e v="#DIV/0!"/>
    <m/>
    <m/>
    <n v="11"/>
  </r>
  <r>
    <d v="2014-09-01T00:00:00"/>
    <x v="23"/>
    <s v="Domov pro seniory Černá Hora"/>
    <x v="21"/>
    <n v="1121"/>
    <n v="11210033"/>
    <n v="11210035"/>
    <m/>
    <m/>
    <m/>
    <e v="#DIV/0!"/>
    <m/>
    <m/>
    <n v="3"/>
  </r>
  <r>
    <d v="2014-09-01T00:00:00"/>
    <x v="24"/>
    <s v="S - centrum Hodonín"/>
    <x v="22"/>
    <n v="1131"/>
    <n v="11310031"/>
    <n v="11310031"/>
    <m/>
    <m/>
    <m/>
    <e v="#DIV/0!"/>
    <m/>
    <m/>
    <n v="1"/>
  </r>
  <r>
    <d v="2014-09-01T00:00:00"/>
    <x v="25"/>
    <s v="Domov pro seniory Bažantnice"/>
    <x v="23"/>
    <n v="1141"/>
    <n v="11410035"/>
    <n v="11410035"/>
    <m/>
    <m/>
    <m/>
    <e v="#DIV/0!"/>
    <m/>
    <m/>
    <n v="1"/>
  </r>
  <r>
    <d v="2014-09-01T00:00:00"/>
    <x v="26"/>
    <s v="Domov Hostim"/>
    <x v="24"/>
    <n v="1151"/>
    <m/>
    <m/>
    <m/>
    <m/>
    <m/>
    <m/>
    <m/>
    <m/>
    <m/>
  </r>
  <r>
    <d v="2014-09-01T00:00:00"/>
    <x v="27"/>
    <s v="Domov pro seniory Jevišovice"/>
    <x v="25"/>
    <n v="1161"/>
    <n v="11610001"/>
    <n v="11610007"/>
    <m/>
    <m/>
    <m/>
    <e v="#DIV/0!"/>
    <m/>
    <m/>
    <n v="7"/>
  </r>
  <r>
    <d v="2014-09-01T00:00:00"/>
    <x v="28"/>
    <s v="Centrum služeb pro seniory Kyjov "/>
    <x v="26"/>
    <n v="1171"/>
    <n v="11710024"/>
    <n v="11710026"/>
    <m/>
    <m/>
    <m/>
    <e v="#DIV/0!"/>
    <m/>
    <m/>
    <n v="3"/>
  </r>
  <r>
    <d v="2014-09-01T00:00:00"/>
    <x v="29"/>
    <s v="Domov Hvězda"/>
    <x v="27"/>
    <n v="1181"/>
    <n v="11810004"/>
    <n v="11810004"/>
    <m/>
    <m/>
    <m/>
    <e v="#DIV/0!"/>
    <m/>
    <m/>
    <n v="1"/>
  </r>
  <r>
    <d v="2014-09-01T00:00:00"/>
    <x v="30"/>
    <s v="Domov pro seniory Plaveč"/>
    <x v="28"/>
    <n v="1191"/>
    <n v="11910011"/>
    <n v="11910015"/>
    <m/>
    <m/>
    <m/>
    <e v="#DIV/0!"/>
    <m/>
    <m/>
    <n v="5"/>
  </r>
  <r>
    <d v="2014-09-01T00:00:00"/>
    <x v="31"/>
    <s v="Domov pro seniory Předkláštěří"/>
    <x v="29"/>
    <n v="1201"/>
    <n v="12010001"/>
    <n v="12010003"/>
    <m/>
    <m/>
    <m/>
    <e v="#DIV/0!"/>
    <m/>
    <m/>
    <n v="3"/>
  </r>
  <r>
    <d v="2014-09-01T00:00:00"/>
    <x v="32"/>
    <s v="Domov pro seniory Skalice"/>
    <x v="30"/>
    <n v="1211"/>
    <n v="12110020"/>
    <n v="12110021"/>
    <m/>
    <m/>
    <m/>
    <e v="#DIV/0!"/>
    <m/>
    <m/>
    <n v="2"/>
  </r>
  <r>
    <d v="2014-09-01T00:00:00"/>
    <x v="33"/>
    <s v="Domov pro seniory Sokolnice"/>
    <x v="31"/>
    <n v="1221"/>
    <s v="xxxx"/>
    <s v="xxxx"/>
    <m/>
    <m/>
    <m/>
    <e v="#DIV/0!"/>
    <m/>
    <m/>
    <e v="#VALUE!"/>
  </r>
  <r>
    <d v="2014-09-01T00:00:00"/>
    <x v="34"/>
    <s v="Domov pro seniory Strážnice"/>
    <x v="32"/>
    <n v="1231"/>
    <n v="12310005"/>
    <n v="12310006"/>
    <m/>
    <m/>
    <m/>
    <e v="#DIV/0!"/>
    <m/>
    <m/>
    <n v="2"/>
  </r>
  <r>
    <d v="2014-09-01T00:00:00"/>
    <x v="35"/>
    <s v="Sociální služby Vyškov "/>
    <x v="33"/>
    <n v="1241"/>
    <n v="12410002"/>
    <n v="12410002"/>
    <m/>
    <m/>
    <m/>
    <e v="#DIV/0!"/>
    <m/>
    <m/>
    <n v="1"/>
  </r>
  <r>
    <d v="2014-09-01T00:00:00"/>
    <x v="36"/>
    <s v="Domov pro seniory Zastávka"/>
    <x v="34"/>
    <n v="1251"/>
    <m/>
    <m/>
    <m/>
    <m/>
    <m/>
    <m/>
    <m/>
    <m/>
    <m/>
  </r>
  <r>
    <d v="2014-10-01T00:00:00"/>
    <x v="0"/>
    <s v="Diakonie ČCE – středisko v Brně "/>
    <x v="0"/>
    <n v="11"/>
    <n v="110295"/>
    <n v="110301"/>
    <n v="0"/>
    <n v="7"/>
    <n v="0"/>
    <n v="0"/>
    <m/>
    <m/>
    <n v="0"/>
  </r>
  <r>
    <d v="2014-10-01T00:00:00"/>
    <x v="0"/>
    <s v="Diakonie ČCE – středisko v Brně "/>
    <x v="0"/>
    <n v="12"/>
    <n v="120394"/>
    <n v="120405"/>
    <n v="0"/>
    <n v="12"/>
    <n v="2"/>
    <n v="0.16666666666666666"/>
    <m/>
    <m/>
    <n v="0"/>
  </r>
  <r>
    <d v="2014-10-01T00:00:00"/>
    <x v="1"/>
    <s v="Zdravotně sociální fakulta JU, Ústav sociální práce "/>
    <x v="1"/>
    <n v="21"/>
    <n v="21000263"/>
    <n v="21000267"/>
    <n v="0"/>
    <n v="5"/>
    <n v="1"/>
    <n v="0.2"/>
    <m/>
    <m/>
    <n v="0"/>
  </r>
  <r>
    <d v="2014-10-01T00:00:00"/>
    <x v="1"/>
    <s v="Zdravotně sociální fakulta JU, Ústav sociální práce "/>
    <x v="1"/>
    <n v="22"/>
    <m/>
    <m/>
    <m/>
    <m/>
    <m/>
    <m/>
    <m/>
    <m/>
    <m/>
  </r>
  <r>
    <d v="2014-10-01T00:00:00"/>
    <x v="2"/>
    <s v="Diakonie ČCE - středisko Dvůr Králové nad Labem"/>
    <x v="2"/>
    <n v="31"/>
    <n v="310113"/>
    <n v="310118"/>
    <n v="0"/>
    <n v="6"/>
    <n v="3"/>
    <n v="0.5"/>
    <m/>
    <m/>
    <n v="0"/>
  </r>
  <r>
    <d v="2014-10-01T00:00:00"/>
    <x v="3"/>
    <s v="Domov pro seniory Chýnov"/>
    <x v="3"/>
    <n v="61"/>
    <n v="61007"/>
    <n v="61007"/>
    <m/>
    <m/>
    <m/>
    <e v="#DIV/0!"/>
    <m/>
    <m/>
    <n v="1"/>
  </r>
  <r>
    <d v="2014-10-01T00:00:00"/>
    <x v="3"/>
    <s v="Domov pro seniory Chýnov"/>
    <x v="3"/>
    <n v="62"/>
    <n v="62008"/>
    <n v="62008"/>
    <m/>
    <m/>
    <m/>
    <e v="#DIV/0!"/>
    <m/>
    <m/>
    <n v="1"/>
  </r>
  <r>
    <d v="2014-10-01T00:00:00"/>
    <x v="4"/>
    <s v="Agentura domácí péče - Ladara, o.p.s."/>
    <x v="4"/>
    <n v="71"/>
    <m/>
    <m/>
    <m/>
    <m/>
    <m/>
    <m/>
    <m/>
    <m/>
    <m/>
  </r>
  <r>
    <d v="2014-10-01T00:00:00"/>
    <x v="4"/>
    <s v="Agentura domácí péče - Ladara, o.p.s."/>
    <x v="4"/>
    <n v="72"/>
    <m/>
    <m/>
    <m/>
    <m/>
    <m/>
    <m/>
    <m/>
    <m/>
    <m/>
  </r>
  <r>
    <d v="2014-10-01T00:00:00"/>
    <x v="4"/>
    <s v="Agentura domácí péče - Ladara, o.p.s."/>
    <x v="4"/>
    <n v="73"/>
    <m/>
    <m/>
    <m/>
    <m/>
    <m/>
    <m/>
    <m/>
    <m/>
    <m/>
  </r>
  <r>
    <d v="2014-10-01T00:00:00"/>
    <x v="5"/>
    <s v="Farní Charita "/>
    <x v="4"/>
    <n v="81"/>
    <m/>
    <m/>
    <m/>
    <m/>
    <m/>
    <m/>
    <m/>
    <m/>
    <m/>
  </r>
  <r>
    <d v="2014-10-01T00:00:00"/>
    <x v="5"/>
    <s v="Farní Charita "/>
    <x v="4"/>
    <n v="82"/>
    <n v="820050"/>
    <n v="820053"/>
    <m/>
    <m/>
    <m/>
    <e v="#DIV/0!"/>
    <m/>
    <m/>
    <n v="4"/>
  </r>
  <r>
    <d v="2014-10-01T00:00:00"/>
    <x v="6"/>
    <s v="Diakonie ČCE - středisko v Krabčicích"/>
    <x v="5"/>
    <n v="91"/>
    <m/>
    <m/>
    <m/>
    <m/>
    <m/>
    <m/>
    <m/>
    <m/>
    <m/>
  </r>
  <r>
    <d v="2014-10-01T00:00:00"/>
    <x v="7"/>
    <s v="Krajská nemocnice Liberec, Odd. Geriatrie a následné péče"/>
    <x v="6"/>
    <n v="101"/>
    <n v="1010453"/>
    <n v="1010462"/>
    <n v="0"/>
    <n v="10"/>
    <n v="2"/>
    <n v="0.2"/>
    <m/>
    <m/>
    <n v="0"/>
  </r>
  <r>
    <d v="2014-10-01T00:00:00"/>
    <x v="8"/>
    <s v="Diakonie ČCE - středisko v Libici nad Cidlinou"/>
    <x v="7"/>
    <n v="111"/>
    <m/>
    <m/>
    <m/>
    <m/>
    <m/>
    <m/>
    <m/>
    <m/>
    <m/>
  </r>
  <r>
    <d v="2014-10-01T00:00:00"/>
    <x v="8"/>
    <s v="Diakonie ČCE - středisko v Libici nad Cidlinou"/>
    <x v="7"/>
    <n v="112"/>
    <n v="1120006"/>
    <n v="1120007"/>
    <m/>
    <m/>
    <m/>
    <e v="#DIV/0!"/>
    <m/>
    <m/>
    <n v="2"/>
  </r>
  <r>
    <d v="2014-10-01T00:00:00"/>
    <x v="9"/>
    <s v="Centrum seniorů Mělník, Domov Penzion"/>
    <x v="8"/>
    <n v="121"/>
    <n v="1210190"/>
    <n v="1210191"/>
    <m/>
    <m/>
    <m/>
    <e v="#DIV/0!"/>
    <m/>
    <m/>
    <n v="2"/>
  </r>
  <r>
    <d v="2014-10-01T00:00:00"/>
    <x v="10"/>
    <s v="Diakonie ČCE - středisko v Myslibořicích"/>
    <x v="9"/>
    <n v="131"/>
    <m/>
    <m/>
    <m/>
    <m/>
    <m/>
    <m/>
    <m/>
    <m/>
    <m/>
  </r>
  <r>
    <d v="2014-10-01T00:00:00"/>
    <x v="10"/>
    <s v="Diakonie ČCE - středisko v Myslibořicích"/>
    <x v="9"/>
    <n v="132"/>
    <m/>
    <m/>
    <m/>
    <m/>
    <m/>
    <m/>
    <m/>
    <m/>
    <m/>
  </r>
  <r>
    <d v="2014-10-01T00:00:00"/>
    <x v="11"/>
    <s v="Občanské sdružení Pamatováček ČALS Olomouc"/>
    <x v="10"/>
    <n v="142"/>
    <n v="1420252"/>
    <n v="1420256"/>
    <n v="0"/>
    <n v="5"/>
    <n v="1"/>
    <n v="0.2"/>
    <m/>
    <m/>
    <n v="0"/>
  </r>
  <r>
    <d v="2014-10-01T00:00:00"/>
    <x v="12"/>
    <s v="Slezská Diakonie Domovinka Siloe"/>
    <x v="11"/>
    <n v="151"/>
    <n v="1510227"/>
    <n v="1510234"/>
    <n v="0"/>
    <n v="8"/>
    <n v="1"/>
    <n v="0.125"/>
    <m/>
    <m/>
    <n v="0"/>
  </r>
  <r>
    <d v="2014-10-01T00:00:00"/>
    <x v="13"/>
    <s v="Prácheňské sanatorium, o.p.s. "/>
    <x v="12"/>
    <n v="161"/>
    <m/>
    <m/>
    <m/>
    <m/>
    <m/>
    <m/>
    <m/>
    <m/>
    <m/>
  </r>
  <r>
    <d v="2014-10-01T00:00:00"/>
    <x v="14"/>
    <s v="Městská Charita Plzeň"/>
    <x v="13"/>
    <n v="171"/>
    <n v="1711010"/>
    <n v="1711016"/>
    <m/>
    <m/>
    <m/>
    <e v="#DIV/0!"/>
    <m/>
    <m/>
    <n v="7"/>
  </r>
  <r>
    <d v="2014-10-01T00:00:00"/>
    <x v="14"/>
    <s v="Městská Charita Plzeň"/>
    <x v="13"/>
    <n v="173"/>
    <n v="1730004"/>
    <n v="1730015"/>
    <n v="0"/>
    <n v="12"/>
    <n v="5"/>
    <n v="0.41666666666666669"/>
    <m/>
    <m/>
    <n v="0"/>
  </r>
  <r>
    <d v="2014-10-01T00:00:00"/>
    <x v="15"/>
    <s v="ČALS (Gerontocentrum)"/>
    <x v="14"/>
    <n v="181"/>
    <n v="1810828"/>
    <n v="1810834"/>
    <n v="0"/>
    <n v="7"/>
    <n v="0"/>
    <n v="0"/>
    <m/>
    <m/>
    <n v="0"/>
  </r>
  <r>
    <d v="2014-10-01T00:00:00"/>
    <x v="15"/>
    <s v="ČALS (Gerontocentrum)"/>
    <x v="14"/>
    <n v="182"/>
    <m/>
    <m/>
    <m/>
    <m/>
    <m/>
    <m/>
    <m/>
    <m/>
    <m/>
  </r>
  <r>
    <d v="2014-10-01T00:00:00"/>
    <x v="15"/>
    <s v="ČALS (Gerontocentrum)"/>
    <x v="14"/>
    <n v="183"/>
    <n v="1830010"/>
    <n v="1830028"/>
    <m/>
    <m/>
    <m/>
    <e v="#DIV/0!"/>
    <m/>
    <m/>
    <n v="19"/>
  </r>
  <r>
    <d v="2014-10-01T00:00:00"/>
    <x v="15"/>
    <s v="ČALS (Gerontocentrum)"/>
    <x v="14"/>
    <n v="184"/>
    <n v="1840111"/>
    <n v="1840138"/>
    <n v="0"/>
    <n v="28"/>
    <n v="2"/>
    <n v="7.1428571428571425E-2"/>
    <m/>
    <m/>
    <n v="0"/>
  </r>
  <r>
    <d v="2014-10-01T00:00:00"/>
    <x v="15"/>
    <s v="ČALS (Gerontocentrum)"/>
    <x v="14"/>
    <n v="185"/>
    <n v="1850001"/>
    <n v="1850012"/>
    <n v="0"/>
    <n v="12"/>
    <n v="0"/>
    <n v="0"/>
    <m/>
    <m/>
    <n v="0"/>
  </r>
  <r>
    <d v="2014-10-01T00:00:00"/>
    <x v="15"/>
    <s v="ČALS (Gerontocentrum)"/>
    <x v="14"/>
    <n v="186"/>
    <n v="1860001"/>
    <n v="1860030"/>
    <n v="0"/>
    <n v="30"/>
    <n v="7"/>
    <n v="0.23333333333333334"/>
    <m/>
    <m/>
    <n v="0"/>
  </r>
  <r>
    <d v="2014-10-01T00:00:00"/>
    <x v="15"/>
    <s v="ČALS (Gerontocentrum)"/>
    <x v="14"/>
    <n v="187"/>
    <n v="1870001"/>
    <n v="1870009"/>
    <n v="0"/>
    <n v="9"/>
    <n v="2"/>
    <n v="0.22222222222222221"/>
    <m/>
    <m/>
    <n v="0"/>
  </r>
  <r>
    <d v="2014-10-01T00:00:00"/>
    <x v="16"/>
    <s v="SANCO - sdružení domácí péče"/>
    <x v="15"/>
    <n v="191"/>
    <m/>
    <m/>
    <m/>
    <m/>
    <m/>
    <m/>
    <m/>
    <m/>
    <m/>
  </r>
  <r>
    <d v="2014-10-01T00:00:00"/>
    <x v="16"/>
    <s v="SANCO - sdružení domácí péče"/>
    <x v="15"/>
    <n v="192"/>
    <m/>
    <m/>
    <m/>
    <m/>
    <m/>
    <m/>
    <m/>
    <m/>
    <m/>
  </r>
  <r>
    <d v="2014-10-01T00:00:00"/>
    <x v="17"/>
    <s v="Oblastní charita "/>
    <x v="16"/>
    <n v="201"/>
    <n v="2010026"/>
    <n v="2010026"/>
    <m/>
    <m/>
    <m/>
    <e v="#DIV/0!"/>
    <m/>
    <m/>
    <n v="1"/>
  </r>
  <r>
    <d v="2014-10-01T00:00:00"/>
    <x v="17"/>
    <s v="Oblastní charita "/>
    <x v="16"/>
    <n v="202"/>
    <n v="2020061"/>
    <n v="2020063"/>
    <n v="0"/>
    <n v="3"/>
    <n v="2"/>
    <n v="0.66666666666666663"/>
    <m/>
    <m/>
    <n v="0"/>
  </r>
  <r>
    <d v="2014-10-01T00:00:00"/>
    <x v="17"/>
    <s v="Oblastní charita "/>
    <x v="16"/>
    <n v="203"/>
    <n v="2030028"/>
    <n v="2030030"/>
    <m/>
    <m/>
    <m/>
    <e v="#DIV/0!"/>
    <m/>
    <m/>
    <n v="3"/>
  </r>
  <r>
    <d v="2014-10-01T00:00:00"/>
    <x v="18"/>
    <s v="Domov pro seniory Velké Březno"/>
    <x v="17"/>
    <n v="211"/>
    <m/>
    <m/>
    <m/>
    <m/>
    <m/>
    <m/>
    <m/>
    <m/>
    <m/>
  </r>
  <r>
    <d v="2014-10-01T00:00:00"/>
    <x v="19"/>
    <s v="Letokruhy, o.s."/>
    <x v="18"/>
    <n v="222"/>
    <n v="2220059"/>
    <n v="2220059"/>
    <m/>
    <m/>
    <m/>
    <e v="#DIV/0!"/>
    <m/>
    <m/>
    <n v="1"/>
  </r>
  <r>
    <d v="2014-10-01T00:00:00"/>
    <x v="19"/>
    <s v="Letokruhy, o.s."/>
    <x v="18"/>
    <n v="223"/>
    <n v="2230031"/>
    <n v="2230033"/>
    <n v="0"/>
    <n v="3"/>
    <n v="0"/>
    <n v="0"/>
    <m/>
    <m/>
    <n v="0"/>
  </r>
  <r>
    <d v="2014-10-01T00:00:00"/>
    <x v="20"/>
    <s v="FNKV"/>
    <x v="14"/>
    <n v="231"/>
    <n v="2310305"/>
    <n v="2310309"/>
    <m/>
    <m/>
    <m/>
    <e v="#DIV/0!"/>
    <m/>
    <m/>
    <n v="5"/>
  </r>
  <r>
    <d v="2014-10-01T00:00:00"/>
    <x v="21"/>
    <s v="Diakonie"/>
    <x v="19"/>
    <n v="241"/>
    <n v="2410038"/>
    <n v="2410041"/>
    <m/>
    <m/>
    <m/>
    <e v="#DIV/0!"/>
    <m/>
    <m/>
    <n v="4"/>
  </r>
  <r>
    <d v="2014-10-01T00:00:00"/>
    <x v="37"/>
    <s v="PCP 7"/>
    <x v="14"/>
    <n v="251"/>
    <n v="2510001"/>
    <n v="2510008"/>
    <n v="0"/>
    <n v="8"/>
    <n v="0"/>
    <n v="0"/>
    <m/>
    <m/>
    <n v="0"/>
  </r>
  <r>
    <d v="2014-10-01T00:00:00"/>
    <x v="22"/>
    <s v="SENIOR centrum Blansko"/>
    <x v="20"/>
    <n v="1111"/>
    <n v="11110012"/>
    <n v="11110014"/>
    <m/>
    <m/>
    <m/>
    <e v="#DIV/0!"/>
    <m/>
    <m/>
    <n v="3"/>
  </r>
  <r>
    <d v="2014-10-01T00:00:00"/>
    <x v="22"/>
    <s v="SENIOR centrum Blansko"/>
    <x v="20"/>
    <n v="1112"/>
    <n v="11120012"/>
    <n v="11120022"/>
    <m/>
    <m/>
    <m/>
    <e v="#DIV/0!"/>
    <m/>
    <m/>
    <n v="11"/>
  </r>
  <r>
    <d v="2014-10-01T00:00:00"/>
    <x v="23"/>
    <s v="Domov pro seniory Černá Hora"/>
    <x v="21"/>
    <n v="1121"/>
    <n v="11210033"/>
    <n v="11210035"/>
    <m/>
    <m/>
    <m/>
    <e v="#DIV/0!"/>
    <m/>
    <m/>
    <n v="3"/>
  </r>
  <r>
    <d v="2014-10-01T00:00:00"/>
    <x v="24"/>
    <s v="S - centrum Hodonín"/>
    <x v="22"/>
    <n v="1131"/>
    <n v="11310031"/>
    <n v="11310031"/>
    <m/>
    <m/>
    <m/>
    <e v="#DIV/0!"/>
    <m/>
    <m/>
    <n v="1"/>
  </r>
  <r>
    <d v="2014-10-01T00:00:00"/>
    <x v="25"/>
    <s v="Domov pro seniory Bažantnice"/>
    <x v="23"/>
    <n v="1141"/>
    <n v="11410035"/>
    <n v="11410035"/>
    <m/>
    <m/>
    <m/>
    <e v="#DIV/0!"/>
    <m/>
    <m/>
    <n v="1"/>
  </r>
  <r>
    <d v="2014-10-01T00:00:00"/>
    <x v="26"/>
    <s v="Domov Hostim"/>
    <x v="24"/>
    <n v="1151"/>
    <m/>
    <m/>
    <m/>
    <m/>
    <m/>
    <m/>
    <m/>
    <m/>
    <m/>
  </r>
  <r>
    <d v="2014-10-01T00:00:00"/>
    <x v="27"/>
    <s v="Domov pro seniory Jevišovice"/>
    <x v="25"/>
    <n v="1161"/>
    <n v="11610001"/>
    <n v="11610007"/>
    <m/>
    <m/>
    <m/>
    <e v="#DIV/0!"/>
    <m/>
    <m/>
    <n v="7"/>
  </r>
  <r>
    <d v="2014-10-01T00:00:00"/>
    <x v="28"/>
    <s v="Centrum služeb pro seniory Kyjov "/>
    <x v="26"/>
    <n v="1171"/>
    <n v="11710024"/>
    <n v="11710026"/>
    <m/>
    <m/>
    <m/>
    <e v="#DIV/0!"/>
    <m/>
    <m/>
    <n v="3"/>
  </r>
  <r>
    <d v="2014-10-01T00:00:00"/>
    <x v="29"/>
    <s v="Domov Hvězda"/>
    <x v="27"/>
    <n v="1181"/>
    <n v="11810004"/>
    <n v="11810004"/>
    <m/>
    <m/>
    <m/>
    <e v="#DIV/0!"/>
    <m/>
    <m/>
    <n v="1"/>
  </r>
  <r>
    <d v="2014-10-01T00:00:00"/>
    <x v="30"/>
    <s v="Domov pro seniory Plaveč"/>
    <x v="28"/>
    <n v="1191"/>
    <n v="11910011"/>
    <n v="11910015"/>
    <m/>
    <m/>
    <m/>
    <e v="#DIV/0!"/>
    <m/>
    <m/>
    <n v="5"/>
  </r>
  <r>
    <d v="2014-10-01T00:00:00"/>
    <x v="31"/>
    <s v="Domov pro seniory Předkláštěří"/>
    <x v="29"/>
    <n v="1201"/>
    <n v="12010001"/>
    <n v="12010003"/>
    <m/>
    <m/>
    <m/>
    <e v="#DIV/0!"/>
    <m/>
    <m/>
    <n v="3"/>
  </r>
  <r>
    <d v="2014-10-01T00:00:00"/>
    <x v="32"/>
    <s v="Domov pro seniory Skalice"/>
    <x v="30"/>
    <n v="1211"/>
    <n v="12110020"/>
    <n v="12110021"/>
    <m/>
    <m/>
    <m/>
    <e v="#DIV/0!"/>
    <m/>
    <m/>
    <n v="2"/>
  </r>
  <r>
    <d v="2014-10-01T00:00:00"/>
    <x v="33"/>
    <s v="Domov pro seniory Sokolnice"/>
    <x v="31"/>
    <n v="1221"/>
    <s v="xxxx"/>
    <s v="xxxx"/>
    <m/>
    <m/>
    <m/>
    <e v="#DIV/0!"/>
    <m/>
    <m/>
    <e v="#VALUE!"/>
  </r>
  <r>
    <d v="2014-10-01T00:00:00"/>
    <x v="34"/>
    <s v="Domov pro seniory Strážnice"/>
    <x v="32"/>
    <n v="1231"/>
    <n v="12310005"/>
    <n v="12310006"/>
    <m/>
    <m/>
    <m/>
    <e v="#DIV/0!"/>
    <m/>
    <m/>
    <n v="2"/>
  </r>
  <r>
    <d v="2014-10-01T00:00:00"/>
    <x v="35"/>
    <s v="Sociální služby Vyškov "/>
    <x v="33"/>
    <n v="1241"/>
    <n v="12410002"/>
    <n v="12410002"/>
    <m/>
    <m/>
    <m/>
    <e v="#DIV/0!"/>
    <m/>
    <m/>
    <n v="1"/>
  </r>
  <r>
    <d v="2014-10-01T00:00:00"/>
    <x v="36"/>
    <s v="Domov pro seniory Zastávka"/>
    <x v="34"/>
    <n v="1251"/>
    <m/>
    <m/>
    <m/>
    <m/>
    <m/>
    <m/>
    <m/>
    <m/>
    <m/>
  </r>
  <r>
    <d v="2014-11-01T00:00:00"/>
    <x v="0"/>
    <s v="Diakonie ČCE – středisko v Brně "/>
    <x v="0"/>
    <n v="11"/>
    <n v="110302"/>
    <n v="110304"/>
    <n v="0"/>
    <n v="3"/>
    <n v="1"/>
    <n v="0.33333333333333331"/>
    <m/>
    <m/>
    <n v="0"/>
  </r>
  <r>
    <d v="2014-11-01T00:00:00"/>
    <x v="0"/>
    <s v="Diakonie ČCE – středisko v Brně "/>
    <x v="0"/>
    <n v="12"/>
    <n v="120406"/>
    <n v="120415"/>
    <n v="0"/>
    <n v="10"/>
    <n v="1"/>
    <n v="0.1"/>
    <m/>
    <m/>
    <n v="0"/>
  </r>
  <r>
    <d v="2014-11-01T00:00:00"/>
    <x v="1"/>
    <s v="Zdravotně sociální fakulta JU, Ústav sociální práce "/>
    <x v="1"/>
    <n v="21"/>
    <n v="21000263"/>
    <n v="21000267"/>
    <m/>
    <m/>
    <m/>
    <e v="#DIV/0!"/>
    <m/>
    <m/>
    <n v="5"/>
  </r>
  <r>
    <d v="2014-11-01T00:00:00"/>
    <x v="1"/>
    <s v="Zdravotně sociální fakulta JU, Ústav sociální práce "/>
    <x v="1"/>
    <n v="22"/>
    <m/>
    <m/>
    <m/>
    <m/>
    <m/>
    <m/>
    <m/>
    <m/>
    <m/>
  </r>
  <r>
    <d v="2014-11-01T00:00:00"/>
    <x v="2"/>
    <s v="Diakonie ČCE - středisko Dvůr Králové nad Labem"/>
    <x v="2"/>
    <n v="31"/>
    <n v="310119"/>
    <n v="310124"/>
    <n v="0"/>
    <n v="6"/>
    <n v="0"/>
    <n v="0"/>
    <m/>
    <m/>
    <n v="0"/>
  </r>
  <r>
    <d v="2014-11-01T00:00:00"/>
    <x v="3"/>
    <s v="Domov pro seniory Chýnov"/>
    <x v="3"/>
    <n v="61"/>
    <n v="61007"/>
    <n v="61007"/>
    <m/>
    <m/>
    <m/>
    <e v="#DIV/0!"/>
    <m/>
    <m/>
    <n v="1"/>
  </r>
  <r>
    <d v="2014-11-01T00:00:00"/>
    <x v="3"/>
    <s v="Domov pro seniory Chýnov"/>
    <x v="3"/>
    <n v="62"/>
    <n v="62008"/>
    <n v="62008"/>
    <m/>
    <m/>
    <m/>
    <e v="#DIV/0!"/>
    <m/>
    <m/>
    <n v="1"/>
  </r>
  <r>
    <d v="2014-11-01T00:00:00"/>
    <x v="4"/>
    <s v="Agentura domácí péče - Ladara, o.p.s."/>
    <x v="4"/>
    <n v="71"/>
    <m/>
    <m/>
    <m/>
    <m/>
    <m/>
    <m/>
    <m/>
    <m/>
    <m/>
  </r>
  <r>
    <d v="2014-11-01T00:00:00"/>
    <x v="4"/>
    <s v="Agentura domácí péče - Ladara, o.p.s."/>
    <x v="4"/>
    <n v="72"/>
    <m/>
    <m/>
    <m/>
    <m/>
    <m/>
    <m/>
    <m/>
    <m/>
    <m/>
  </r>
  <r>
    <d v="2014-11-01T00:00:00"/>
    <x v="4"/>
    <s v="Agentura domácí péče - Ladara, o.p.s."/>
    <x v="4"/>
    <n v="73"/>
    <m/>
    <m/>
    <m/>
    <m/>
    <m/>
    <m/>
    <m/>
    <m/>
    <m/>
  </r>
  <r>
    <d v="2014-11-01T00:00:00"/>
    <x v="5"/>
    <s v="Farní Charita "/>
    <x v="4"/>
    <n v="81"/>
    <m/>
    <m/>
    <m/>
    <m/>
    <m/>
    <m/>
    <m/>
    <m/>
    <m/>
  </r>
  <r>
    <d v="2014-11-01T00:00:00"/>
    <x v="5"/>
    <s v="Farní Charita "/>
    <x v="4"/>
    <n v="82"/>
    <n v="820050"/>
    <n v="820053"/>
    <m/>
    <m/>
    <m/>
    <e v="#DIV/0!"/>
    <m/>
    <m/>
    <n v="4"/>
  </r>
  <r>
    <d v="2014-11-01T00:00:00"/>
    <x v="6"/>
    <s v="Diakonie ČCE - středisko v Krabčicích"/>
    <x v="5"/>
    <n v="91"/>
    <m/>
    <m/>
    <m/>
    <m/>
    <m/>
    <m/>
    <m/>
    <m/>
    <m/>
  </r>
  <r>
    <d v="2014-11-01T00:00:00"/>
    <x v="7"/>
    <s v="Krajská nemocnice Liberec, Odd. Geriatrie a následné péče"/>
    <x v="6"/>
    <n v="101"/>
    <n v="1010463"/>
    <n v="1010475"/>
    <n v="2"/>
    <n v="15"/>
    <n v="6"/>
    <n v="0.4"/>
    <m/>
    <m/>
    <n v="0"/>
  </r>
  <r>
    <d v="2014-11-01T00:00:00"/>
    <x v="8"/>
    <s v="Diakonie ČCE - středisko v Libici nad Cidlinou"/>
    <x v="7"/>
    <n v="111"/>
    <m/>
    <m/>
    <m/>
    <m/>
    <m/>
    <m/>
    <m/>
    <m/>
    <m/>
  </r>
  <r>
    <d v="2014-11-01T00:00:00"/>
    <x v="8"/>
    <s v="Diakonie ČCE - středisko v Libici nad Cidlinou"/>
    <x v="7"/>
    <n v="112"/>
    <n v="1120006"/>
    <n v="1120007"/>
    <m/>
    <m/>
    <m/>
    <e v="#DIV/0!"/>
    <m/>
    <m/>
    <n v="2"/>
  </r>
  <r>
    <d v="2014-11-01T00:00:00"/>
    <x v="9"/>
    <s v="Centrum seniorů Mělník, Domov Penzion"/>
    <x v="8"/>
    <n v="121"/>
    <n v="1210190"/>
    <n v="1210191"/>
    <m/>
    <m/>
    <m/>
    <e v="#DIV/0!"/>
    <m/>
    <m/>
    <n v="2"/>
  </r>
  <r>
    <d v="2014-11-01T00:00:00"/>
    <x v="10"/>
    <s v="Diakonie ČCE - středisko v Myslibořicích"/>
    <x v="9"/>
    <n v="131"/>
    <m/>
    <m/>
    <m/>
    <m/>
    <m/>
    <m/>
    <m/>
    <m/>
    <m/>
  </r>
  <r>
    <d v="2014-11-01T00:00:00"/>
    <x v="10"/>
    <s v="Diakonie ČCE - středisko v Myslibořicích"/>
    <x v="9"/>
    <n v="132"/>
    <m/>
    <m/>
    <m/>
    <m/>
    <m/>
    <m/>
    <m/>
    <m/>
    <m/>
  </r>
  <r>
    <d v="2014-11-01T00:00:00"/>
    <x v="11"/>
    <s v="Občanské sdružení Pamatováček ČALS Olomouc"/>
    <x v="10"/>
    <n v="142"/>
    <n v="1420257"/>
    <n v="1420262"/>
    <n v="0"/>
    <n v="6"/>
    <n v="0"/>
    <n v="0"/>
    <m/>
    <m/>
    <n v="0"/>
  </r>
  <r>
    <d v="2014-11-01T00:00:00"/>
    <x v="12"/>
    <s v="Slezská Diakonie Domovinka Siloe"/>
    <x v="11"/>
    <n v="151"/>
    <n v="1510235"/>
    <n v="1510238"/>
    <n v="0"/>
    <n v="4"/>
    <n v="0"/>
    <n v="0"/>
    <m/>
    <m/>
    <n v="0"/>
  </r>
  <r>
    <d v="2014-11-01T00:00:00"/>
    <x v="13"/>
    <s v="Prácheňské sanatorium, o.p.s. "/>
    <x v="12"/>
    <n v="161"/>
    <m/>
    <m/>
    <m/>
    <m/>
    <m/>
    <m/>
    <m/>
    <m/>
    <m/>
  </r>
  <r>
    <d v="2014-11-01T00:00:00"/>
    <x v="14"/>
    <s v="Městská Charita Plzeň"/>
    <x v="13"/>
    <n v="171"/>
    <n v="1711017"/>
    <n v="1711030"/>
    <n v="0"/>
    <n v="14"/>
    <n v="8"/>
    <n v="0.5714285714285714"/>
    <m/>
    <m/>
    <n v="0"/>
  </r>
  <r>
    <d v="2014-11-01T00:00:00"/>
    <x v="14"/>
    <s v="Městská Charita Plzeň"/>
    <x v="13"/>
    <n v="173"/>
    <m/>
    <m/>
    <m/>
    <m/>
    <m/>
    <m/>
    <m/>
    <m/>
    <m/>
  </r>
  <r>
    <d v="2014-11-01T00:00:00"/>
    <x v="15"/>
    <s v="ČALS (Gerontocentrum)"/>
    <x v="14"/>
    <n v="181"/>
    <n v="1810835"/>
    <n v="1810840"/>
    <n v="0"/>
    <n v="6"/>
    <n v="1"/>
    <n v="0.16666666666666666"/>
    <m/>
    <m/>
    <n v="0"/>
  </r>
  <r>
    <d v="2014-11-01T00:00:00"/>
    <x v="15"/>
    <s v="ČALS (Gerontocentrum)"/>
    <x v="14"/>
    <n v="182"/>
    <m/>
    <m/>
    <m/>
    <m/>
    <m/>
    <m/>
    <m/>
    <m/>
    <m/>
  </r>
  <r>
    <d v="2014-11-01T00:00:00"/>
    <x v="15"/>
    <s v="ČALS (Gerontocentrum)"/>
    <x v="14"/>
    <n v="183"/>
    <n v="1830010"/>
    <n v="1830028"/>
    <m/>
    <m/>
    <m/>
    <e v="#DIV/0!"/>
    <m/>
    <m/>
    <n v="19"/>
  </r>
  <r>
    <d v="2014-11-01T00:00:00"/>
    <x v="15"/>
    <s v="ČALS (Gerontocentrum)"/>
    <x v="14"/>
    <n v="184"/>
    <n v="1840139"/>
    <n v="1840155"/>
    <n v="0"/>
    <n v="17"/>
    <n v="1"/>
    <n v="5.8823529411764705E-2"/>
    <m/>
    <m/>
    <n v="0"/>
  </r>
  <r>
    <d v="2014-11-01T00:00:00"/>
    <x v="15"/>
    <s v="ČALS (Gerontocentrum)"/>
    <x v="14"/>
    <n v="185"/>
    <n v="1850013"/>
    <n v="1850031"/>
    <n v="0"/>
    <n v="19"/>
    <n v="3"/>
    <n v="0.15789473684210525"/>
    <m/>
    <m/>
    <n v="0"/>
  </r>
  <r>
    <d v="2014-11-01T00:00:00"/>
    <x v="15"/>
    <s v="ČALS (Gerontocentrum)"/>
    <x v="14"/>
    <n v="186"/>
    <n v="1860031"/>
    <n v="1860046"/>
    <n v="0"/>
    <n v="16"/>
    <n v="1"/>
    <n v="6.25E-2"/>
    <m/>
    <m/>
    <n v="0"/>
  </r>
  <r>
    <d v="2014-11-01T00:00:00"/>
    <x v="15"/>
    <s v="ČALS (Gerontocentrum)"/>
    <x v="14"/>
    <n v="187"/>
    <n v="1870010"/>
    <n v="1870012"/>
    <n v="0"/>
    <n v="3"/>
    <n v="2"/>
    <n v="0.66666666666666663"/>
    <m/>
    <m/>
    <n v="0"/>
  </r>
  <r>
    <d v="2014-11-01T00:00:00"/>
    <x v="16"/>
    <s v="SANCO - sdružení domácí péče"/>
    <x v="15"/>
    <n v="191"/>
    <m/>
    <m/>
    <m/>
    <m/>
    <m/>
    <m/>
    <m/>
    <m/>
    <m/>
  </r>
  <r>
    <d v="2014-11-01T00:00:00"/>
    <x v="16"/>
    <s v="SANCO - sdružení domácí péče"/>
    <x v="15"/>
    <n v="192"/>
    <m/>
    <m/>
    <m/>
    <m/>
    <m/>
    <m/>
    <m/>
    <m/>
    <m/>
  </r>
  <r>
    <d v="2014-11-01T00:00:00"/>
    <x v="17"/>
    <s v="Oblastní charita "/>
    <x v="16"/>
    <n v="201"/>
    <n v="2010026"/>
    <n v="2010026"/>
    <m/>
    <m/>
    <m/>
    <e v="#DIV/0!"/>
    <m/>
    <m/>
    <n v="1"/>
  </r>
  <r>
    <d v="2014-11-01T00:00:00"/>
    <x v="17"/>
    <s v="Oblastní charita "/>
    <x v="16"/>
    <n v="202"/>
    <n v="2020061"/>
    <n v="2020063"/>
    <m/>
    <m/>
    <m/>
    <e v="#DIV/0!"/>
    <m/>
    <m/>
    <n v="3"/>
  </r>
  <r>
    <d v="2014-11-01T00:00:00"/>
    <x v="17"/>
    <s v="Oblastní charita "/>
    <x v="16"/>
    <n v="203"/>
    <n v="2030028"/>
    <n v="2030030"/>
    <m/>
    <m/>
    <m/>
    <e v="#DIV/0!"/>
    <m/>
    <m/>
    <n v="3"/>
  </r>
  <r>
    <d v="2014-11-01T00:00:00"/>
    <x v="18"/>
    <s v="Domov pro seniory Velké Březno"/>
    <x v="17"/>
    <n v="211"/>
    <m/>
    <m/>
    <m/>
    <m/>
    <m/>
    <m/>
    <m/>
    <m/>
    <m/>
  </r>
  <r>
    <d v="2014-11-01T00:00:00"/>
    <x v="19"/>
    <s v="Letokruhy, o.s."/>
    <x v="18"/>
    <n v="222"/>
    <n v="2220059"/>
    <n v="2220059"/>
    <m/>
    <m/>
    <m/>
    <e v="#DIV/0!"/>
    <m/>
    <m/>
    <n v="1"/>
  </r>
  <r>
    <d v="2014-11-01T00:00:00"/>
    <x v="19"/>
    <s v="Letokruhy, o.s."/>
    <x v="18"/>
    <n v="223"/>
    <n v="2230034"/>
    <n v="2230035"/>
    <n v="0"/>
    <n v="2"/>
    <n v="0"/>
    <n v="0"/>
    <m/>
    <m/>
    <n v="0"/>
  </r>
  <r>
    <d v="2014-11-01T00:00:00"/>
    <x v="20"/>
    <s v="FNKV"/>
    <x v="14"/>
    <n v="231"/>
    <n v="2310305"/>
    <n v="2310309"/>
    <m/>
    <m/>
    <m/>
    <e v="#DIV/0!"/>
    <m/>
    <m/>
    <n v="5"/>
  </r>
  <r>
    <d v="2014-11-01T00:00:00"/>
    <x v="21"/>
    <s v="Diakonie"/>
    <x v="19"/>
    <n v="241"/>
    <n v="2410038"/>
    <n v="2410041"/>
    <m/>
    <m/>
    <m/>
    <e v="#DIV/0!"/>
    <m/>
    <m/>
    <n v="4"/>
  </r>
  <r>
    <d v="2014-11-01T00:00:00"/>
    <x v="21"/>
    <s v="Diakonie"/>
    <x v="19"/>
    <n v="242"/>
    <n v="2410001"/>
    <n v="2410006"/>
    <n v="0"/>
    <n v="6"/>
    <n v="3"/>
    <n v="0.5"/>
    <m/>
    <m/>
    <n v="0"/>
  </r>
  <r>
    <d v="2014-11-01T00:00:00"/>
    <x v="37"/>
    <s v="PCP 7"/>
    <x v="14"/>
    <n v="251"/>
    <n v="2510009"/>
    <n v="2510016"/>
    <n v="0"/>
    <n v="8"/>
    <n v="1"/>
    <n v="0.125"/>
    <m/>
    <m/>
    <n v="0"/>
  </r>
  <r>
    <d v="2014-11-01T00:00:00"/>
    <x v="22"/>
    <s v="SENIOR centrum Blansko"/>
    <x v="20"/>
    <n v="1111"/>
    <n v="11110012"/>
    <n v="11110014"/>
    <m/>
    <m/>
    <m/>
    <e v="#DIV/0!"/>
    <m/>
    <m/>
    <n v="3"/>
  </r>
  <r>
    <d v="2014-11-01T00:00:00"/>
    <x v="22"/>
    <s v="SENIOR centrum Blansko"/>
    <x v="20"/>
    <n v="1112"/>
    <n v="11120012"/>
    <n v="11120022"/>
    <m/>
    <m/>
    <m/>
    <e v="#DIV/0!"/>
    <m/>
    <m/>
    <n v="11"/>
  </r>
  <r>
    <d v="2014-11-01T00:00:00"/>
    <x v="23"/>
    <s v="Domov pro seniory Černá Hora"/>
    <x v="21"/>
    <n v="1121"/>
    <n v="11210033"/>
    <n v="11210035"/>
    <m/>
    <m/>
    <m/>
    <e v="#DIV/0!"/>
    <m/>
    <m/>
    <n v="3"/>
  </r>
  <r>
    <d v="2014-11-01T00:00:00"/>
    <x v="24"/>
    <s v="S - centrum Hodonín"/>
    <x v="22"/>
    <n v="1131"/>
    <n v="11310031"/>
    <n v="11310031"/>
    <m/>
    <m/>
    <m/>
    <e v="#DIV/0!"/>
    <m/>
    <m/>
    <n v="1"/>
  </r>
  <r>
    <d v="2014-11-01T00:00:00"/>
    <x v="25"/>
    <s v="Domov pro seniory Bažantnice"/>
    <x v="23"/>
    <n v="1141"/>
    <n v="11410035"/>
    <n v="11410035"/>
    <m/>
    <m/>
    <m/>
    <e v="#DIV/0!"/>
    <m/>
    <m/>
    <n v="1"/>
  </r>
  <r>
    <d v="2014-11-01T00:00:00"/>
    <x v="26"/>
    <s v="Domov Hostim"/>
    <x v="24"/>
    <n v="1151"/>
    <m/>
    <m/>
    <m/>
    <m/>
    <m/>
    <m/>
    <m/>
    <m/>
    <m/>
  </r>
  <r>
    <d v="2014-11-01T00:00:00"/>
    <x v="27"/>
    <s v="Domov pro seniory Jevišovice"/>
    <x v="25"/>
    <n v="1161"/>
    <n v="11610001"/>
    <n v="11610007"/>
    <m/>
    <m/>
    <m/>
    <e v="#DIV/0!"/>
    <m/>
    <m/>
    <n v="7"/>
  </r>
  <r>
    <d v="2014-11-01T00:00:00"/>
    <x v="28"/>
    <s v="Centrum služeb pro seniory Kyjov "/>
    <x v="26"/>
    <n v="1171"/>
    <n v="11710024"/>
    <n v="11710026"/>
    <m/>
    <m/>
    <m/>
    <e v="#DIV/0!"/>
    <m/>
    <m/>
    <n v="3"/>
  </r>
  <r>
    <d v="2014-11-01T00:00:00"/>
    <x v="29"/>
    <s v="Domov Hvězda"/>
    <x v="27"/>
    <n v="1181"/>
    <n v="11810004"/>
    <n v="11810004"/>
    <m/>
    <m/>
    <m/>
    <e v="#DIV/0!"/>
    <m/>
    <m/>
    <n v="1"/>
  </r>
  <r>
    <d v="2014-11-01T00:00:00"/>
    <x v="30"/>
    <s v="Domov pro seniory Plaveč"/>
    <x v="28"/>
    <n v="1191"/>
    <n v="11910011"/>
    <n v="11910015"/>
    <m/>
    <m/>
    <m/>
    <e v="#DIV/0!"/>
    <m/>
    <m/>
    <n v="5"/>
  </r>
  <r>
    <d v="2014-11-01T00:00:00"/>
    <x v="31"/>
    <s v="Domov pro seniory Předkláštěří"/>
    <x v="29"/>
    <n v="1201"/>
    <n v="12010001"/>
    <n v="12010003"/>
    <m/>
    <m/>
    <m/>
    <e v="#DIV/0!"/>
    <m/>
    <m/>
    <n v="3"/>
  </r>
  <r>
    <d v="2014-11-01T00:00:00"/>
    <x v="32"/>
    <s v="Domov pro seniory Skalice"/>
    <x v="30"/>
    <n v="1211"/>
    <n v="12110020"/>
    <n v="12110021"/>
    <m/>
    <m/>
    <m/>
    <e v="#DIV/0!"/>
    <m/>
    <m/>
    <n v="2"/>
  </r>
  <r>
    <d v="2014-11-01T00:00:00"/>
    <x v="33"/>
    <s v="Domov pro seniory Sokolnice"/>
    <x v="31"/>
    <n v="1221"/>
    <s v="xxxx"/>
    <s v="xxxx"/>
    <m/>
    <m/>
    <m/>
    <e v="#DIV/0!"/>
    <m/>
    <m/>
    <e v="#VALUE!"/>
  </r>
  <r>
    <d v="2014-11-01T00:00:00"/>
    <x v="34"/>
    <s v="Domov pro seniory Strážnice"/>
    <x v="32"/>
    <n v="1231"/>
    <n v="12310005"/>
    <n v="12310006"/>
    <m/>
    <m/>
    <m/>
    <e v="#DIV/0!"/>
    <m/>
    <m/>
    <n v="2"/>
  </r>
  <r>
    <d v="2014-11-01T00:00:00"/>
    <x v="35"/>
    <s v="Sociální služby Vyškov "/>
    <x v="33"/>
    <n v="1241"/>
    <n v="12410002"/>
    <n v="12410002"/>
    <m/>
    <m/>
    <m/>
    <e v="#DIV/0!"/>
    <m/>
    <m/>
    <n v="1"/>
  </r>
  <r>
    <d v="2014-11-01T00:00:00"/>
    <x v="36"/>
    <s v="Domov pro seniory Zastávka"/>
    <x v="34"/>
    <n v="1251"/>
    <m/>
    <m/>
    <m/>
    <m/>
    <m/>
    <m/>
    <m/>
    <m/>
    <m/>
  </r>
  <r>
    <d v="2014-12-01T00:00:00"/>
    <x v="0"/>
    <s v="Diakonie ČCE – středisko v Brně "/>
    <x v="0"/>
    <n v="11"/>
    <n v="110305"/>
    <n v="110308"/>
    <n v="0"/>
    <n v="4"/>
    <n v="1"/>
    <n v="0.25"/>
    <m/>
    <m/>
    <n v="0"/>
  </r>
  <r>
    <d v="2014-12-01T00:00:00"/>
    <x v="0"/>
    <s v="Diakonie ČCE – středisko v Brně "/>
    <x v="0"/>
    <n v="12"/>
    <n v="120416"/>
    <n v="120419"/>
    <n v="0"/>
    <n v="4"/>
    <n v="1"/>
    <n v="0.25"/>
    <m/>
    <m/>
    <n v="0"/>
  </r>
  <r>
    <d v="2014-12-01T00:00:00"/>
    <x v="1"/>
    <s v="Zdravotně sociální fakulta JU, Ústav sociální práce "/>
    <x v="1"/>
    <n v="21"/>
    <n v="21000263"/>
    <n v="21000267"/>
    <m/>
    <m/>
    <m/>
    <e v="#DIV/0!"/>
    <m/>
    <m/>
    <n v="5"/>
  </r>
  <r>
    <d v="2014-12-01T00:00:00"/>
    <x v="1"/>
    <s v="Zdravotně sociální fakulta JU, Ústav sociální práce "/>
    <x v="1"/>
    <n v="22"/>
    <m/>
    <m/>
    <m/>
    <m/>
    <m/>
    <m/>
    <m/>
    <m/>
    <m/>
  </r>
  <r>
    <d v="2014-12-01T00:00:00"/>
    <x v="2"/>
    <s v="Diakonie ČCE - středisko Dvůr Králové nad Labem"/>
    <x v="2"/>
    <n v="31"/>
    <n v="310119"/>
    <n v="310124"/>
    <m/>
    <m/>
    <m/>
    <e v="#DIV/0!"/>
    <m/>
    <m/>
    <n v="6"/>
  </r>
  <r>
    <d v="2014-12-01T00:00:00"/>
    <x v="3"/>
    <s v="Domov pro seniory Chýnov"/>
    <x v="3"/>
    <n v="61"/>
    <n v="61007"/>
    <n v="61007"/>
    <m/>
    <m/>
    <m/>
    <e v="#DIV/0!"/>
    <m/>
    <m/>
    <n v="1"/>
  </r>
  <r>
    <d v="2014-12-01T00:00:00"/>
    <x v="3"/>
    <s v="Domov pro seniory Chýnov"/>
    <x v="3"/>
    <n v="62"/>
    <n v="62008"/>
    <n v="62008"/>
    <m/>
    <m/>
    <m/>
    <e v="#DIV/0!"/>
    <m/>
    <m/>
    <n v="1"/>
  </r>
  <r>
    <d v="2014-12-01T00:00:00"/>
    <x v="4"/>
    <s v="Agentura domácí péče - Ladara, o.p.s."/>
    <x v="4"/>
    <n v="71"/>
    <m/>
    <m/>
    <m/>
    <m/>
    <m/>
    <m/>
    <m/>
    <m/>
    <m/>
  </r>
  <r>
    <d v="2014-12-01T00:00:00"/>
    <x v="4"/>
    <s v="Agentura domácí péče - Ladara, o.p.s."/>
    <x v="4"/>
    <n v="72"/>
    <m/>
    <m/>
    <m/>
    <m/>
    <m/>
    <m/>
    <m/>
    <m/>
    <m/>
  </r>
  <r>
    <d v="2014-12-01T00:00:00"/>
    <x v="4"/>
    <s v="Agentura domácí péče - Ladara, o.p.s."/>
    <x v="4"/>
    <n v="73"/>
    <m/>
    <m/>
    <m/>
    <m/>
    <m/>
    <m/>
    <m/>
    <m/>
    <m/>
  </r>
  <r>
    <d v="2014-12-01T00:00:00"/>
    <x v="5"/>
    <s v="Farní Charita "/>
    <x v="4"/>
    <n v="81"/>
    <m/>
    <m/>
    <m/>
    <m/>
    <m/>
    <m/>
    <m/>
    <m/>
    <m/>
  </r>
  <r>
    <d v="2014-12-01T00:00:00"/>
    <x v="5"/>
    <s v="Farní Charita "/>
    <x v="4"/>
    <n v="82"/>
    <n v="820050"/>
    <n v="820053"/>
    <m/>
    <m/>
    <m/>
    <e v="#DIV/0!"/>
    <m/>
    <m/>
    <n v="4"/>
  </r>
  <r>
    <d v="2014-12-01T00:00:00"/>
    <x v="6"/>
    <s v="Diakonie ČCE - středisko v Krabčicích"/>
    <x v="5"/>
    <n v="91"/>
    <m/>
    <m/>
    <m/>
    <m/>
    <m/>
    <m/>
    <m/>
    <m/>
    <m/>
  </r>
  <r>
    <d v="2014-12-01T00:00:00"/>
    <x v="7"/>
    <s v="Krajská nemocnice Liberec, Odd. Geriatrie a následné péče"/>
    <x v="6"/>
    <n v="101"/>
    <n v="1010476"/>
    <n v="1010485"/>
    <n v="2"/>
    <n v="12"/>
    <n v="6"/>
    <n v="0.5"/>
    <m/>
    <m/>
    <n v="0"/>
  </r>
  <r>
    <d v="2014-12-01T00:00:00"/>
    <x v="8"/>
    <s v="Diakonie ČCE - středisko v Libici nad Cidlinou"/>
    <x v="7"/>
    <n v="111"/>
    <m/>
    <m/>
    <m/>
    <m/>
    <m/>
    <m/>
    <m/>
    <m/>
    <m/>
  </r>
  <r>
    <d v="2014-12-01T00:00:00"/>
    <x v="8"/>
    <s v="Diakonie ČCE - středisko v Libici nad Cidlinou"/>
    <x v="7"/>
    <n v="112"/>
    <n v="1120006"/>
    <n v="1120007"/>
    <m/>
    <m/>
    <m/>
    <e v="#DIV/0!"/>
    <m/>
    <m/>
    <n v="2"/>
  </r>
  <r>
    <d v="2014-12-01T00:00:00"/>
    <x v="9"/>
    <s v="Centrum seniorů Mělník, Domov Penzion"/>
    <x v="8"/>
    <n v="121"/>
    <n v="1210190"/>
    <n v="1210191"/>
    <m/>
    <m/>
    <m/>
    <e v="#DIV/0!"/>
    <m/>
    <m/>
    <n v="2"/>
  </r>
  <r>
    <d v="2014-12-01T00:00:00"/>
    <x v="10"/>
    <s v="Diakonie ČCE - středisko v Myslibořicích"/>
    <x v="9"/>
    <n v="131"/>
    <m/>
    <m/>
    <m/>
    <m/>
    <m/>
    <m/>
    <m/>
    <m/>
    <m/>
  </r>
  <r>
    <d v="2014-12-01T00:00:00"/>
    <x v="10"/>
    <s v="Diakonie ČCE - středisko v Myslibořicích"/>
    <x v="9"/>
    <n v="132"/>
    <m/>
    <m/>
    <m/>
    <m/>
    <m/>
    <m/>
    <m/>
    <m/>
    <m/>
  </r>
  <r>
    <d v="2014-12-01T00:00:00"/>
    <x v="11"/>
    <s v="Občanské sdružení Pamatováček ČALS Olomouc"/>
    <x v="10"/>
    <n v="142"/>
    <n v="1420263"/>
    <n v="1420265"/>
    <n v="0"/>
    <n v="3"/>
    <n v="0"/>
    <n v="0"/>
    <m/>
    <m/>
    <n v="0"/>
  </r>
  <r>
    <d v="2014-12-01T00:00:00"/>
    <x v="12"/>
    <s v="Slezská Diakonie Domovinka Siloe"/>
    <x v="11"/>
    <n v="151"/>
    <n v="1510235"/>
    <n v="1510238"/>
    <m/>
    <m/>
    <m/>
    <e v="#DIV/0!"/>
    <m/>
    <m/>
    <n v="4"/>
  </r>
  <r>
    <d v="2014-12-01T00:00:00"/>
    <x v="13"/>
    <s v="Prácheňské sanatorium, o.p.s. "/>
    <x v="12"/>
    <n v="161"/>
    <m/>
    <m/>
    <m/>
    <m/>
    <m/>
    <m/>
    <m/>
    <m/>
    <m/>
  </r>
  <r>
    <d v="2014-12-01T00:00:00"/>
    <x v="14"/>
    <s v="Městská Charita Plzeň"/>
    <x v="13"/>
    <n v="171"/>
    <n v="1711017"/>
    <n v="1711030"/>
    <m/>
    <m/>
    <m/>
    <e v="#DIV/0!"/>
    <m/>
    <m/>
    <n v="14"/>
  </r>
  <r>
    <d v="2014-12-01T00:00:00"/>
    <x v="14"/>
    <s v="Městská Charita Plzeň"/>
    <x v="13"/>
    <n v="173"/>
    <n v="1730016"/>
    <n v="1730017"/>
    <n v="0"/>
    <n v="2"/>
    <n v="1"/>
    <m/>
    <m/>
    <m/>
    <m/>
  </r>
  <r>
    <d v="2014-12-01T00:00:00"/>
    <x v="15"/>
    <s v="ČALS (Gerontocentrum)"/>
    <x v="14"/>
    <n v="181"/>
    <n v="1810835"/>
    <n v="1810840"/>
    <m/>
    <m/>
    <m/>
    <e v="#DIV/0!"/>
    <m/>
    <m/>
    <n v="6"/>
  </r>
  <r>
    <d v="2014-12-01T00:00:00"/>
    <x v="15"/>
    <s v="ČALS (Gerontocentrum)"/>
    <x v="14"/>
    <n v="182"/>
    <m/>
    <m/>
    <m/>
    <m/>
    <m/>
    <m/>
    <m/>
    <m/>
    <m/>
  </r>
  <r>
    <d v="2014-12-01T00:00:00"/>
    <x v="15"/>
    <s v="ČALS (Gerontocentrum)"/>
    <x v="14"/>
    <n v="183"/>
    <n v="1830010"/>
    <n v="1830028"/>
    <m/>
    <m/>
    <m/>
    <e v="#DIV/0!"/>
    <m/>
    <m/>
    <n v="19"/>
  </r>
  <r>
    <d v="2014-12-01T00:00:00"/>
    <x v="15"/>
    <s v="ČALS (Gerontocentrum)"/>
    <x v="14"/>
    <n v="184"/>
    <n v="1840156"/>
    <n v="1840166"/>
    <n v="0"/>
    <n v="11"/>
    <n v="1"/>
    <n v="9.0909090909090912E-2"/>
    <m/>
    <m/>
    <n v="0"/>
  </r>
  <r>
    <d v="2014-12-01T00:00:00"/>
    <x v="15"/>
    <s v="ČALS (Gerontocentrum)"/>
    <x v="14"/>
    <n v="185"/>
    <n v="1850032"/>
    <n v="1850039"/>
    <n v="0"/>
    <n v="8"/>
    <n v="2"/>
    <n v="0.25"/>
    <m/>
    <m/>
    <n v="0"/>
  </r>
  <r>
    <d v="2014-12-01T00:00:00"/>
    <x v="15"/>
    <s v="ČALS (Gerontocentrum)"/>
    <x v="14"/>
    <n v="186"/>
    <n v="1860047"/>
    <n v="1860061"/>
    <n v="0"/>
    <n v="15"/>
    <n v="3"/>
    <n v="0.2"/>
    <m/>
    <m/>
    <n v="0"/>
  </r>
  <r>
    <d v="2014-12-01T00:00:00"/>
    <x v="15"/>
    <s v="ČALS (Gerontocentrum)"/>
    <x v="14"/>
    <n v="187"/>
    <n v="1870010"/>
    <n v="1870012"/>
    <m/>
    <m/>
    <m/>
    <e v="#DIV/0!"/>
    <m/>
    <m/>
    <n v="3"/>
  </r>
  <r>
    <d v="2014-12-01T00:00:00"/>
    <x v="16"/>
    <s v="SANCO - sdružení domácí péče"/>
    <x v="15"/>
    <n v="191"/>
    <m/>
    <m/>
    <m/>
    <m/>
    <m/>
    <m/>
    <m/>
    <m/>
    <m/>
  </r>
  <r>
    <d v="2014-12-01T00:00:00"/>
    <x v="16"/>
    <s v="SANCO - sdružení domácí péče"/>
    <x v="15"/>
    <n v="192"/>
    <m/>
    <m/>
    <m/>
    <m/>
    <m/>
    <m/>
    <m/>
    <m/>
    <m/>
  </r>
  <r>
    <d v="2014-12-01T00:00:00"/>
    <x v="17"/>
    <s v="Oblastní charita "/>
    <x v="16"/>
    <n v="201"/>
    <n v="2010026"/>
    <n v="2010026"/>
    <m/>
    <m/>
    <m/>
    <e v="#DIV/0!"/>
    <m/>
    <m/>
    <n v="1"/>
  </r>
  <r>
    <d v="2014-12-01T00:00:00"/>
    <x v="17"/>
    <s v="Oblastní charita "/>
    <x v="16"/>
    <n v="202"/>
    <n v="2020061"/>
    <n v="2020063"/>
    <m/>
    <m/>
    <m/>
    <e v="#DIV/0!"/>
    <m/>
    <m/>
    <n v="3"/>
  </r>
  <r>
    <d v="2014-12-01T00:00:00"/>
    <x v="17"/>
    <s v="Oblastní charita "/>
    <x v="16"/>
    <n v="203"/>
    <n v="2030028"/>
    <n v="2030030"/>
    <m/>
    <m/>
    <m/>
    <e v="#DIV/0!"/>
    <m/>
    <m/>
    <n v="3"/>
  </r>
  <r>
    <d v="2014-12-01T00:00:00"/>
    <x v="18"/>
    <s v="Domov pro seniory Velké Březno"/>
    <x v="17"/>
    <n v="211"/>
    <m/>
    <m/>
    <m/>
    <m/>
    <m/>
    <m/>
    <m/>
    <m/>
    <m/>
  </r>
  <r>
    <d v="2014-12-01T00:00:00"/>
    <x v="19"/>
    <s v="Letokruhy, o.s."/>
    <x v="18"/>
    <n v="222"/>
    <n v="2220059"/>
    <n v="2220059"/>
    <m/>
    <m/>
    <m/>
    <e v="#DIV/0!"/>
    <m/>
    <m/>
    <n v="1"/>
  </r>
  <r>
    <d v="2014-12-01T00:00:00"/>
    <x v="19"/>
    <s v="Letokruhy, o.s."/>
    <x v="18"/>
    <n v="223"/>
    <n v="2230034"/>
    <n v="2230035"/>
    <m/>
    <m/>
    <m/>
    <e v="#DIV/0!"/>
    <m/>
    <m/>
    <n v="2"/>
  </r>
  <r>
    <d v="2014-12-01T00:00:00"/>
    <x v="20"/>
    <s v="FNKV"/>
    <x v="14"/>
    <n v="231"/>
    <n v="2310305"/>
    <n v="2310309"/>
    <m/>
    <m/>
    <m/>
    <e v="#DIV/0!"/>
    <m/>
    <m/>
    <n v="5"/>
  </r>
  <r>
    <d v="2014-12-01T00:00:00"/>
    <x v="21"/>
    <s v="Diakonie"/>
    <x v="19"/>
    <n v="241"/>
    <n v="2410038"/>
    <n v="2410041"/>
    <m/>
    <m/>
    <m/>
    <e v="#DIV/0!"/>
    <m/>
    <m/>
    <n v="4"/>
  </r>
  <r>
    <d v="2014-12-01T00:00:00"/>
    <x v="37"/>
    <s v="PCP 7"/>
    <x v="14"/>
    <n v="251"/>
    <n v="2510009"/>
    <n v="2510016"/>
    <m/>
    <m/>
    <m/>
    <e v="#DIV/0!"/>
    <m/>
    <m/>
    <n v="8"/>
  </r>
  <r>
    <d v="2014-12-01T00:00:00"/>
    <x v="22"/>
    <s v="SENIOR centrum Blansko"/>
    <x v="20"/>
    <n v="1111"/>
    <n v="11110012"/>
    <n v="11110014"/>
    <m/>
    <m/>
    <m/>
    <e v="#DIV/0!"/>
    <m/>
    <m/>
    <n v="3"/>
  </r>
  <r>
    <d v="2014-12-01T00:00:00"/>
    <x v="22"/>
    <s v="SENIOR centrum Blansko"/>
    <x v="20"/>
    <n v="1112"/>
    <n v="11120012"/>
    <n v="11120022"/>
    <m/>
    <m/>
    <m/>
    <e v="#DIV/0!"/>
    <m/>
    <m/>
    <n v="11"/>
  </r>
  <r>
    <d v="2014-12-01T00:00:00"/>
    <x v="23"/>
    <s v="Domov pro seniory Černá Hora"/>
    <x v="21"/>
    <n v="1121"/>
    <n v="11210033"/>
    <n v="11210035"/>
    <m/>
    <m/>
    <m/>
    <e v="#DIV/0!"/>
    <m/>
    <m/>
    <n v="3"/>
  </r>
  <r>
    <d v="2014-12-01T00:00:00"/>
    <x v="24"/>
    <s v="S - centrum Hodonín"/>
    <x v="22"/>
    <n v="1131"/>
    <n v="11310031"/>
    <n v="11310031"/>
    <m/>
    <m/>
    <m/>
    <e v="#DIV/0!"/>
    <m/>
    <m/>
    <n v="1"/>
  </r>
  <r>
    <d v="2014-12-01T00:00:00"/>
    <x v="25"/>
    <s v="Domov pro seniory Bažantnice"/>
    <x v="23"/>
    <n v="1141"/>
    <n v="11410035"/>
    <n v="11410035"/>
    <m/>
    <m/>
    <m/>
    <e v="#DIV/0!"/>
    <m/>
    <m/>
    <n v="1"/>
  </r>
  <r>
    <d v="2014-12-01T00:00:00"/>
    <x v="26"/>
    <s v="Domov Hostim"/>
    <x v="24"/>
    <n v="1151"/>
    <m/>
    <m/>
    <m/>
    <m/>
    <m/>
    <m/>
    <m/>
    <m/>
    <m/>
  </r>
  <r>
    <d v="2014-12-01T00:00:00"/>
    <x v="27"/>
    <s v="Domov pro seniory Jevišovice"/>
    <x v="25"/>
    <n v="1161"/>
    <n v="11610001"/>
    <n v="11610007"/>
    <m/>
    <m/>
    <m/>
    <e v="#DIV/0!"/>
    <m/>
    <m/>
    <n v="7"/>
  </r>
  <r>
    <d v="2014-12-01T00:00:00"/>
    <x v="28"/>
    <s v="Centrum služeb pro seniory Kyjov "/>
    <x v="26"/>
    <n v="1171"/>
    <n v="11710024"/>
    <n v="11710026"/>
    <m/>
    <m/>
    <m/>
    <e v="#DIV/0!"/>
    <m/>
    <m/>
    <n v="3"/>
  </r>
  <r>
    <d v="2014-12-01T00:00:00"/>
    <x v="29"/>
    <s v="Domov Hvězda"/>
    <x v="27"/>
    <n v="1181"/>
    <n v="11810004"/>
    <n v="11810004"/>
    <m/>
    <m/>
    <m/>
    <e v="#DIV/0!"/>
    <m/>
    <m/>
    <n v="1"/>
  </r>
  <r>
    <d v="2014-12-01T00:00:00"/>
    <x v="30"/>
    <s v="Domov pro seniory Plaveč"/>
    <x v="28"/>
    <n v="1191"/>
    <n v="11910011"/>
    <n v="11910015"/>
    <m/>
    <m/>
    <m/>
    <e v="#DIV/0!"/>
    <m/>
    <m/>
    <n v="5"/>
  </r>
  <r>
    <d v="2014-12-01T00:00:00"/>
    <x v="31"/>
    <s v="Domov pro seniory Předkláštěří"/>
    <x v="29"/>
    <n v="1201"/>
    <n v="12010001"/>
    <n v="12010003"/>
    <m/>
    <m/>
    <m/>
    <e v="#DIV/0!"/>
    <m/>
    <m/>
    <n v="3"/>
  </r>
  <r>
    <d v="2014-12-01T00:00:00"/>
    <x v="32"/>
    <s v="Domov pro seniory Skalice"/>
    <x v="30"/>
    <n v="1211"/>
    <n v="12110020"/>
    <n v="12110021"/>
    <m/>
    <m/>
    <m/>
    <e v="#DIV/0!"/>
    <m/>
    <m/>
    <n v="2"/>
  </r>
  <r>
    <d v="2014-12-01T00:00:00"/>
    <x v="33"/>
    <s v="Domov pro seniory Sokolnice"/>
    <x v="31"/>
    <n v="1221"/>
    <s v="xxxx"/>
    <s v="xxxx"/>
    <m/>
    <m/>
    <m/>
    <e v="#DIV/0!"/>
    <m/>
    <m/>
    <e v="#VALUE!"/>
  </r>
  <r>
    <d v="2014-12-01T00:00:00"/>
    <x v="34"/>
    <s v="Domov pro seniory Strážnice"/>
    <x v="32"/>
    <n v="1231"/>
    <n v="12310005"/>
    <n v="12310006"/>
    <m/>
    <m/>
    <m/>
    <e v="#DIV/0!"/>
    <m/>
    <m/>
    <n v="2"/>
  </r>
  <r>
    <d v="2014-12-01T00:00:00"/>
    <x v="35"/>
    <s v="Sociální služby Vyškov "/>
    <x v="33"/>
    <n v="1241"/>
    <n v="12410002"/>
    <n v="12410002"/>
    <m/>
    <m/>
    <m/>
    <e v="#DIV/0!"/>
    <m/>
    <m/>
    <n v="1"/>
  </r>
  <r>
    <d v="2014-12-01T00:00:00"/>
    <x v="36"/>
    <s v="Domov pro seniory Zastávka"/>
    <x v="34"/>
    <n v="125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D77" firstHeaderRow="0" firstDataRow="1" firstDataCol="1"/>
  <pivotFields count="14">
    <pivotField numFmtId="17" showAll="0"/>
    <pivotField axis="axisRow" showAll="0" sortType="descending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37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36">
        <item x="20"/>
        <item x="0"/>
        <item x="21"/>
        <item x="1"/>
        <item x="2"/>
        <item x="23"/>
        <item x="22"/>
        <item x="24"/>
        <item x="3"/>
        <item x="25"/>
        <item x="4"/>
        <item x="5"/>
        <item x="26"/>
        <item x="6"/>
        <item x="7"/>
        <item x="8"/>
        <item x="9"/>
        <item x="27"/>
        <item x="10"/>
        <item x="11"/>
        <item x="12"/>
        <item x="28"/>
        <item x="13"/>
        <item x="14"/>
        <item x="29"/>
        <item x="15"/>
        <item x="30"/>
        <item x="31"/>
        <item x="32"/>
        <item x="16"/>
        <item x="19"/>
        <item x="17"/>
        <item x="18"/>
        <item x="33"/>
        <item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2">
    <field x="3"/>
    <field x="1"/>
  </rowFields>
  <rowItems count="74">
    <i>
      <x v="23"/>
    </i>
    <i r="1">
      <x v="15"/>
    </i>
    <i r="1">
      <x v="22"/>
    </i>
    <i r="1">
      <x v="20"/>
    </i>
    <i>
      <x v="22"/>
    </i>
    <i r="1">
      <x v="14"/>
    </i>
    <i>
      <x v="1"/>
    </i>
    <i r="1">
      <x/>
    </i>
    <i>
      <x v="13"/>
    </i>
    <i r="1">
      <x v="7"/>
    </i>
    <i>
      <x v="18"/>
    </i>
    <i r="1">
      <x v="11"/>
    </i>
    <i>
      <x v="4"/>
    </i>
    <i r="1">
      <x v="2"/>
    </i>
    <i>
      <x v="3"/>
    </i>
    <i r="1">
      <x v="1"/>
    </i>
    <i>
      <x v="19"/>
    </i>
    <i r="1">
      <x v="12"/>
    </i>
    <i>
      <x v="32"/>
    </i>
    <i r="1">
      <x v="19"/>
    </i>
    <i>
      <x v="29"/>
    </i>
    <i r="1">
      <x v="17"/>
    </i>
    <i>
      <x v="30"/>
    </i>
    <i r="1">
      <x v="21"/>
    </i>
    <i>
      <x v="10"/>
    </i>
    <i r="1">
      <x v="5"/>
    </i>
    <i r="1">
      <x v="4"/>
    </i>
    <i>
      <x v="8"/>
    </i>
    <i r="1">
      <x v="3"/>
    </i>
    <i>
      <x v="15"/>
    </i>
    <i r="1">
      <x v="9"/>
    </i>
    <i>
      <x v="12"/>
    </i>
    <i r="1">
      <x v="29"/>
    </i>
    <i>
      <x v="25"/>
    </i>
    <i r="1">
      <x v="16"/>
    </i>
    <i>
      <x v="11"/>
    </i>
    <i r="1">
      <x v="6"/>
    </i>
    <i>
      <x v="7"/>
    </i>
    <i r="1">
      <x v="27"/>
    </i>
    <i>
      <x v="27"/>
    </i>
    <i r="1">
      <x v="34"/>
    </i>
    <i>
      <x v="33"/>
    </i>
    <i r="1">
      <x v="36"/>
    </i>
    <i>
      <x v="31"/>
    </i>
    <i r="1">
      <x v="18"/>
    </i>
    <i>
      <x/>
    </i>
    <i r="1">
      <x v="23"/>
    </i>
    <i>
      <x v="24"/>
    </i>
    <i r="1">
      <x v="32"/>
    </i>
    <i>
      <x v="2"/>
    </i>
    <i r="1">
      <x v="24"/>
    </i>
    <i>
      <x v="26"/>
    </i>
    <i r="1">
      <x v="33"/>
    </i>
    <i>
      <x v="9"/>
    </i>
    <i r="1">
      <x v="28"/>
    </i>
    <i>
      <x v="28"/>
    </i>
    <i r="1">
      <x v="35"/>
    </i>
    <i>
      <x v="20"/>
    </i>
    <i r="1">
      <x v="13"/>
    </i>
    <i>
      <x v="6"/>
    </i>
    <i r="1">
      <x v="25"/>
    </i>
    <i>
      <x v="21"/>
    </i>
    <i r="1">
      <x v="31"/>
    </i>
    <i>
      <x v="14"/>
    </i>
    <i r="1">
      <x v="8"/>
    </i>
    <i>
      <x v="5"/>
    </i>
    <i r="1">
      <x v="26"/>
    </i>
    <i>
      <x v="34"/>
    </i>
    <i r="1">
      <x v="37"/>
    </i>
    <i>
      <x v="16"/>
    </i>
    <i r="1">
      <x v="10"/>
    </i>
    <i>
      <x v="17"/>
    </i>
    <i r="1"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celkem" fld="8" baseField="1" baseItem="0"/>
    <dataField name="Součet z odesláno ke specialistovi" fld="9" baseField="1" baseItem="0"/>
    <dataField name="Součet z opakované vyšetření" fld="7" baseField="1" baseItem="0"/>
  </dataFields>
  <formats count="9">
    <format dxfId="0">
      <pivotArea collapsedLevelsAreSubtotals="1" fieldPosition="0">
        <references count="3">
          <reference field="4294967294" count="1" selected="0">
            <x v="1"/>
          </reference>
          <reference field="1" count="1">
            <x v="14"/>
          </reference>
          <reference field="3" count="1" selected="0">
            <x v="22"/>
          </reference>
        </references>
      </pivotArea>
    </format>
    <format dxfId="1">
      <pivotArea collapsedLevelsAreSubtotals="1" fieldPosition="0">
        <references count="3">
          <reference field="4294967294" count="1" selected="0">
            <x v="1"/>
          </reference>
          <reference field="1" count="1">
            <x v="2"/>
          </reference>
          <reference field="3" count="1" selected="0">
            <x v="4"/>
          </reference>
        </references>
      </pivotArea>
    </format>
    <format dxfId="2">
      <pivotArea collapsedLevelsAreSubtotals="1" fieldPosition="0">
        <references count="3">
          <reference field="4294967294" count="1" selected="0">
            <x v="2"/>
          </reference>
          <reference field="1" count="1">
            <x v="7"/>
          </reference>
          <reference field="3" count="1" selected="0">
            <x v="13"/>
          </reference>
        </references>
      </pivotArea>
    </format>
    <format dxfId="3">
      <pivotArea collapsedLevelsAreSubtotals="1" fieldPosition="0">
        <references count="3">
          <reference field="4294967294" count="1" selected="0">
            <x v="1"/>
          </reference>
          <reference field="1" count="1">
            <x v="19"/>
          </reference>
          <reference field="3" count="1" selected="0">
            <x v="32"/>
          </reference>
        </references>
      </pivotArea>
    </format>
    <format dxfId="4">
      <pivotArea collapsedLevelsAreSubtotals="1" fieldPosition="0">
        <references count="3">
          <reference field="4294967294" count="1" selected="0">
            <x v="1"/>
          </reference>
          <reference field="1" count="1">
            <x v="17"/>
          </reference>
          <reference field="3" count="1" selected="0">
            <x v="29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1"/>
          </reference>
          <reference field="1" count="1">
            <x v="21"/>
          </reference>
          <reference field="3" count="1" selected="0">
            <x v="30"/>
          </reference>
        </references>
      </pivotArea>
    </format>
    <format dxfId="6">
      <pivotArea collapsedLevelsAreSubtotals="1" fieldPosition="0">
        <references count="3">
          <reference field="4294967294" count="1" selected="0">
            <x v="1"/>
          </reference>
          <reference field="1" count="1">
            <x v="5"/>
          </reference>
          <reference field="3" count="1" selected="0">
            <x v="10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1"/>
          </reference>
          <reference field="1" count="1">
            <x v="3"/>
          </reference>
          <reference field="3" count="1" selected="0">
            <x v="8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1"/>
          </reference>
          <reference field="1" count="1">
            <x v="9"/>
          </reference>
          <reference field="3" count="1" selected="0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tabSelected="1" workbookViewId="0">
      <selection activeCell="A2" sqref="A2:F35"/>
    </sheetView>
  </sheetViews>
  <sheetFormatPr defaultRowHeight="12.75" x14ac:dyDescent="0.2"/>
  <cols>
    <col min="1" max="1" width="22.7109375" customWidth="1"/>
    <col min="2" max="2" width="16.140625" bestFit="1" customWidth="1"/>
    <col min="3" max="3" width="32.85546875" bestFit="1" customWidth="1"/>
    <col min="4" max="4" width="28.7109375" bestFit="1" customWidth="1"/>
    <col min="5" max="5" width="11.28515625" customWidth="1"/>
  </cols>
  <sheetData>
    <row r="3" spans="1:5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">
      <c r="A4" s="1" t="s">
        <v>5</v>
      </c>
      <c r="B4" s="2">
        <v>291</v>
      </c>
      <c r="C4" s="2">
        <v>43</v>
      </c>
      <c r="D4" s="2">
        <v>0</v>
      </c>
      <c r="E4" s="3"/>
    </row>
    <row r="5" spans="1:5" x14ac:dyDescent="0.2">
      <c r="A5" s="4">
        <v>18</v>
      </c>
      <c r="B5" s="2">
        <v>275</v>
      </c>
      <c r="C5" s="2">
        <v>42</v>
      </c>
      <c r="D5" s="2">
        <v>0</v>
      </c>
      <c r="E5" s="3">
        <f>GETPIVOTDATA("Součet z odesláno ke specialistovi",$A$3,"ič místa",18,"město","Praha")/GETPIVOTDATA("Součet z celkem",$A$3,"ič místa",18,"město","Praha")</f>
        <v>0.15272727272727274</v>
      </c>
    </row>
    <row r="6" spans="1:5" x14ac:dyDescent="0.2">
      <c r="A6" s="4">
        <v>25</v>
      </c>
      <c r="B6" s="2">
        <v>16</v>
      </c>
      <c r="C6" s="2">
        <v>1</v>
      </c>
      <c r="D6" s="2">
        <v>0</v>
      </c>
      <c r="E6" s="3">
        <f>GETPIVOTDATA("Součet z odesláno ke specialistovi",$A$3,"ič místa",25,"město","Praha")/GETPIVOTDATA("Součet z celkem",$A$3,"ič místa",25,"město","Praha")</f>
        <v>6.25E-2</v>
      </c>
    </row>
    <row r="7" spans="1:5" x14ac:dyDescent="0.2">
      <c r="A7" s="4">
        <v>23</v>
      </c>
      <c r="B7" s="2"/>
      <c r="C7" s="2"/>
      <c r="D7" s="2"/>
      <c r="E7" s="3"/>
    </row>
    <row r="8" spans="1:5" x14ac:dyDescent="0.2">
      <c r="A8" s="1" t="s">
        <v>6</v>
      </c>
      <c r="B8" s="2">
        <v>88</v>
      </c>
      <c r="C8" s="2">
        <v>50</v>
      </c>
      <c r="D8" s="2">
        <v>0</v>
      </c>
      <c r="E8" s="3"/>
    </row>
    <row r="9" spans="1:5" x14ac:dyDescent="0.2">
      <c r="A9" s="4">
        <v>17</v>
      </c>
      <c r="B9" s="2">
        <v>88</v>
      </c>
      <c r="C9" s="5">
        <v>50</v>
      </c>
      <c r="D9" s="2">
        <v>0</v>
      </c>
      <c r="E9" s="3">
        <f>GETPIVOTDATA("Součet z odesláno ke specialistovi",$A$3,"ič místa",17,"město","Plzeň")/GETPIVOTDATA("Součet z celkem",$A$3,"ič místa",17,"město","Plzeň")</f>
        <v>0.56818181818181823</v>
      </c>
    </row>
    <row r="10" spans="1:5" x14ac:dyDescent="0.2">
      <c r="A10" s="1" t="s">
        <v>7</v>
      </c>
      <c r="B10" s="2">
        <v>74</v>
      </c>
      <c r="C10" s="2">
        <v>18</v>
      </c>
      <c r="D10" s="2">
        <v>0</v>
      </c>
      <c r="E10" s="3"/>
    </row>
    <row r="11" spans="1:5" x14ac:dyDescent="0.2">
      <c r="A11" s="4">
        <v>1</v>
      </c>
      <c r="B11" s="2">
        <v>74</v>
      </c>
      <c r="C11" s="2">
        <v>18</v>
      </c>
      <c r="D11" s="2">
        <v>0</v>
      </c>
      <c r="E11" s="3">
        <f>GETPIVOTDATA("Součet z odesláno ke specialistovi",$A$3,"ič místa",1,"město","Brno")/GETPIVOTDATA("Součet z celkem",$A$3,"ič místa",1,"město","Brno")</f>
        <v>0.24324324324324326</v>
      </c>
    </row>
    <row r="12" spans="1:5" x14ac:dyDescent="0.2">
      <c r="A12" s="1" t="s">
        <v>8</v>
      </c>
      <c r="B12" s="2">
        <v>57</v>
      </c>
      <c r="C12" s="2">
        <v>20</v>
      </c>
      <c r="D12" s="2">
        <v>6</v>
      </c>
      <c r="E12" s="3"/>
    </row>
    <row r="13" spans="1:5" x14ac:dyDescent="0.2">
      <c r="A13" s="4">
        <v>10</v>
      </c>
      <c r="B13" s="2">
        <v>57</v>
      </c>
      <c r="C13" s="2">
        <v>20</v>
      </c>
      <c r="D13" s="5">
        <v>6</v>
      </c>
      <c r="E13" s="3">
        <f>GETPIVOTDATA("Součet z odesláno ke specialistovi",$A$3,"ič místa",10,"město","Liberec")/GETPIVOTDATA("Součet z celkem",$A$3,"ič místa",10,"město","Liberec")</f>
        <v>0.35087719298245612</v>
      </c>
    </row>
    <row r="14" spans="1:5" x14ac:dyDescent="0.2">
      <c r="A14" s="1" t="s">
        <v>9</v>
      </c>
      <c r="B14" s="2">
        <v>49</v>
      </c>
      <c r="C14" s="2">
        <v>4</v>
      </c>
      <c r="D14" s="2">
        <v>0</v>
      </c>
      <c r="E14" s="3"/>
    </row>
    <row r="15" spans="1:5" x14ac:dyDescent="0.2">
      <c r="A15" s="4">
        <v>14</v>
      </c>
      <c r="B15" s="2">
        <v>49</v>
      </c>
      <c r="C15" s="2">
        <v>4</v>
      </c>
      <c r="D15" s="2">
        <v>0</v>
      </c>
      <c r="E15" s="3">
        <f>GETPIVOTDATA("Součet z odesláno ke specialistovi",$A$3,"ič místa",14,"město","Olomouc")/GETPIVOTDATA("Součet z celkem",$A$3,"ič místa",14,"město","Olomouc")</f>
        <v>8.1632653061224483E-2</v>
      </c>
    </row>
    <row r="16" spans="1:5" x14ac:dyDescent="0.2">
      <c r="A16" s="1" t="s">
        <v>10</v>
      </c>
      <c r="B16" s="2">
        <v>39</v>
      </c>
      <c r="C16" s="2">
        <v>16</v>
      </c>
      <c r="D16" s="2">
        <v>0</v>
      </c>
      <c r="E16" s="3"/>
    </row>
    <row r="17" spans="1:5" x14ac:dyDescent="0.2">
      <c r="A17" s="4">
        <v>3</v>
      </c>
      <c r="B17" s="2">
        <v>39</v>
      </c>
      <c r="C17" s="5">
        <v>16</v>
      </c>
      <c r="D17" s="2">
        <v>0</v>
      </c>
      <c r="E17" s="3">
        <f>GETPIVOTDATA("Součet z odesláno ke specialistovi",$A$3,"ič místa",3,"město","Dvůr Králové")/GETPIVOTDATA("Součet z celkem",$A$3,"ič místa",3,"město","Dvůr Králové")</f>
        <v>0.41025641025641024</v>
      </c>
    </row>
    <row r="18" spans="1:5" x14ac:dyDescent="0.2">
      <c r="A18" s="1" t="s">
        <v>11</v>
      </c>
      <c r="B18" s="2">
        <v>33</v>
      </c>
      <c r="C18" s="2">
        <v>3</v>
      </c>
      <c r="D18" s="2">
        <v>0</v>
      </c>
      <c r="E18" s="3"/>
    </row>
    <row r="19" spans="1:5" x14ac:dyDescent="0.2">
      <c r="A19" s="4">
        <v>2</v>
      </c>
      <c r="B19" s="2">
        <v>33</v>
      </c>
      <c r="C19" s="2">
        <v>3</v>
      </c>
      <c r="D19" s="2">
        <v>0</v>
      </c>
      <c r="E19" s="3">
        <f>GETPIVOTDATA("Součet z odesláno ke specialistovi",$A$3,"ič místa",2,"město","České Budějovice")/GETPIVOTDATA("Součet z celkem",$A$3,"ič místa",2,"město","České Budějovice")</f>
        <v>9.0909090909090912E-2</v>
      </c>
    </row>
    <row r="20" spans="1:5" x14ac:dyDescent="0.2">
      <c r="A20" s="1" t="s">
        <v>12</v>
      </c>
      <c r="B20" s="2">
        <v>20</v>
      </c>
      <c r="C20" s="2">
        <v>5</v>
      </c>
      <c r="D20" s="2">
        <v>0</v>
      </c>
    </row>
    <row r="21" spans="1:5" x14ac:dyDescent="0.2">
      <c r="A21" s="4">
        <v>15</v>
      </c>
      <c r="B21" s="2">
        <v>20</v>
      </c>
      <c r="C21" s="2">
        <v>5</v>
      </c>
      <c r="D21" s="2">
        <v>0</v>
      </c>
      <c r="E21" s="3">
        <f>GETPIVOTDATA("Součet z odesláno ke specialistovi",$A$3,"ič místa",15,"město","Ostrava")/GETPIVOTDATA("Součet z celkem",$A$3,"ič místa",15,"město","Ostrava")</f>
        <v>0.25</v>
      </c>
    </row>
    <row r="22" spans="1:5" x14ac:dyDescent="0.2">
      <c r="A22" s="1" t="s">
        <v>13</v>
      </c>
      <c r="B22" s="2">
        <v>12</v>
      </c>
      <c r="C22" s="2">
        <v>6</v>
      </c>
      <c r="D22" s="2">
        <v>0</v>
      </c>
    </row>
    <row r="23" spans="1:5" x14ac:dyDescent="0.2">
      <c r="A23" s="4">
        <v>22</v>
      </c>
      <c r="B23" s="2">
        <v>12</v>
      </c>
      <c r="C23" s="5">
        <v>6</v>
      </c>
      <c r="D23" s="2">
        <v>0</v>
      </c>
      <c r="E23" s="3">
        <f>GETPIVOTDATA("Součet z odesláno ke specialistovi",$A$3,"ič místa",22,"město","Vsetín")/GETPIVOTDATA("Součet z celkem",$A$3,"ič místa",22,"město","Vsetín")</f>
        <v>0.5</v>
      </c>
    </row>
    <row r="24" spans="1:5" x14ac:dyDescent="0.2">
      <c r="A24" s="1" t="s">
        <v>14</v>
      </c>
      <c r="B24" s="2">
        <v>8</v>
      </c>
      <c r="C24" s="2">
        <v>4</v>
      </c>
      <c r="D24" s="2">
        <v>0</v>
      </c>
    </row>
    <row r="25" spans="1:5" x14ac:dyDescent="0.2">
      <c r="A25" s="4">
        <v>20</v>
      </c>
      <c r="B25" s="2">
        <v>8</v>
      </c>
      <c r="C25" s="5">
        <v>4</v>
      </c>
      <c r="D25" s="2">
        <v>0</v>
      </c>
      <c r="E25" s="3">
        <f>GETPIVOTDATA("Součet z odesláno ke specialistovi",$A$3,"ič místa",20,"město","Uherský Brod")/GETPIVOTDATA("Součet z celkem",$A$3,"ič místa",20,"město","Uherský Brod")</f>
        <v>0.5</v>
      </c>
    </row>
    <row r="26" spans="1:5" x14ac:dyDescent="0.2">
      <c r="A26" s="1" t="s">
        <v>15</v>
      </c>
      <c r="B26" s="2">
        <v>6</v>
      </c>
      <c r="C26" s="2">
        <v>3</v>
      </c>
      <c r="D26" s="2">
        <v>0</v>
      </c>
    </row>
    <row r="27" spans="1:5" x14ac:dyDescent="0.2">
      <c r="A27" s="4">
        <v>24</v>
      </c>
      <c r="B27" s="2">
        <v>6</v>
      </c>
      <c r="C27" s="5">
        <v>3</v>
      </c>
      <c r="D27" s="2">
        <v>0</v>
      </c>
      <c r="E27" s="3">
        <f>GETPIVOTDATA("Součet z odesláno ke specialistovi",$A$3,"ič místa",24,"město","Valašské Meziříčí")/GETPIVOTDATA("Součet z celkem",$A$3,"ič místa",24,"město","Valašské Meziříčí")</f>
        <v>0.5</v>
      </c>
    </row>
    <row r="28" spans="1:5" x14ac:dyDescent="0.2">
      <c r="A28" s="1" t="s">
        <v>16</v>
      </c>
      <c r="B28" s="2">
        <v>4</v>
      </c>
      <c r="C28" s="2">
        <v>3</v>
      </c>
      <c r="D28" s="2">
        <v>0</v>
      </c>
    </row>
    <row r="29" spans="1:5" x14ac:dyDescent="0.2">
      <c r="A29" s="4">
        <v>8</v>
      </c>
      <c r="B29" s="2">
        <v>4</v>
      </c>
      <c r="C29" s="5">
        <v>3</v>
      </c>
      <c r="D29" s="2">
        <v>0</v>
      </c>
      <c r="E29" s="3">
        <f>GETPIVOTDATA("Součet z odesláno ke specialistovi",$A$3,"ič místa",8,"město","Karlovy Vary")/GETPIVOTDATA("Součet z celkem",$A$3,"ič místa",8,"město","Karlovy Vary")</f>
        <v>0.75</v>
      </c>
    </row>
    <row r="30" spans="1:5" x14ac:dyDescent="0.2">
      <c r="A30" s="4">
        <v>7</v>
      </c>
      <c r="B30" s="2"/>
      <c r="C30" s="2"/>
      <c r="D30" s="2"/>
    </row>
    <row r="31" spans="1:5" x14ac:dyDescent="0.2">
      <c r="A31" s="1" t="s">
        <v>17</v>
      </c>
      <c r="B31" s="2">
        <v>2</v>
      </c>
      <c r="C31" s="2">
        <v>2</v>
      </c>
      <c r="D31" s="2">
        <v>0</v>
      </c>
    </row>
    <row r="32" spans="1:5" x14ac:dyDescent="0.2">
      <c r="A32" s="4">
        <v>6</v>
      </c>
      <c r="B32" s="2">
        <v>2</v>
      </c>
      <c r="C32" s="5">
        <v>2</v>
      </c>
      <c r="D32" s="2">
        <v>0</v>
      </c>
      <c r="E32" s="3">
        <f>GETPIVOTDATA("Součet z odesláno ke specialistovi",$A$3,"ič místa",6,"město","Chýnov")/GETPIVOTDATA("Součet z celkem",$A$3,"ič místa",6,"město","Chýnov")</f>
        <v>1</v>
      </c>
    </row>
    <row r="33" spans="1:5" x14ac:dyDescent="0.2">
      <c r="A33" s="1" t="s">
        <v>18</v>
      </c>
      <c r="B33" s="2">
        <v>2</v>
      </c>
      <c r="C33" s="2">
        <v>2</v>
      </c>
      <c r="D33" s="2">
        <v>0</v>
      </c>
    </row>
    <row r="34" spans="1:5" x14ac:dyDescent="0.2">
      <c r="A34" s="4">
        <v>12</v>
      </c>
      <c r="B34" s="2">
        <v>2</v>
      </c>
      <c r="C34" s="5">
        <v>2</v>
      </c>
      <c r="D34" s="2">
        <v>0</v>
      </c>
      <c r="E34" s="3">
        <f>GETPIVOTDATA("Součet z odesláno ke specialistovi",$A$3,"ič místa",12,"město","Mělník")/GETPIVOTDATA("Součet z celkem",$A$3,"ič místa",12,"město","Mělník")</f>
        <v>1</v>
      </c>
    </row>
    <row r="35" spans="1:5" x14ac:dyDescent="0.2">
      <c r="A35" s="1" t="s">
        <v>19</v>
      </c>
      <c r="B35" s="2"/>
      <c r="C35" s="2"/>
      <c r="D35" s="2"/>
    </row>
    <row r="36" spans="1:5" x14ac:dyDescent="0.2">
      <c r="A36" s="4">
        <v>117</v>
      </c>
      <c r="B36" s="2"/>
      <c r="C36" s="2"/>
      <c r="D36" s="2"/>
    </row>
    <row r="37" spans="1:5" x14ac:dyDescent="0.2">
      <c r="A37" s="1" t="s">
        <v>20</v>
      </c>
      <c r="B37" s="2"/>
      <c r="C37" s="2"/>
      <c r="D37" s="2"/>
    </row>
    <row r="38" spans="1:5" x14ac:dyDescent="0.2">
      <c r="A38" s="4">
        <v>19</v>
      </c>
      <c r="B38" s="2"/>
      <c r="C38" s="2"/>
      <c r="D38" s="2"/>
    </row>
    <row r="39" spans="1:5" x14ac:dyDescent="0.2">
      <c r="A39" s="1" t="s">
        <v>21</v>
      </c>
      <c r="B39" s="2"/>
      <c r="C39" s="2"/>
      <c r="D39" s="2"/>
    </row>
    <row r="40" spans="1:5" x14ac:dyDescent="0.2">
      <c r="A40" s="4">
        <v>9</v>
      </c>
      <c r="B40" s="2"/>
      <c r="C40" s="2"/>
      <c r="D40" s="2"/>
    </row>
    <row r="41" spans="1:5" x14ac:dyDescent="0.2">
      <c r="A41" s="1" t="s">
        <v>22</v>
      </c>
      <c r="B41" s="2"/>
      <c r="C41" s="2"/>
      <c r="D41" s="2"/>
    </row>
    <row r="42" spans="1:5" x14ac:dyDescent="0.2">
      <c r="A42" s="4">
        <v>115</v>
      </c>
      <c r="B42" s="2"/>
      <c r="C42" s="2"/>
      <c r="D42" s="2"/>
    </row>
    <row r="43" spans="1:5" x14ac:dyDescent="0.2">
      <c r="A43" s="1" t="s">
        <v>23</v>
      </c>
      <c r="B43" s="2"/>
      <c r="C43" s="2"/>
      <c r="D43" s="2"/>
    </row>
    <row r="44" spans="1:5" x14ac:dyDescent="0.2">
      <c r="A44" s="4">
        <v>122</v>
      </c>
      <c r="B44" s="2"/>
      <c r="C44" s="2"/>
      <c r="D44" s="2"/>
    </row>
    <row r="45" spans="1:5" x14ac:dyDescent="0.2">
      <c r="A45" s="1" t="s">
        <v>24</v>
      </c>
      <c r="B45" s="2"/>
      <c r="C45" s="2"/>
      <c r="D45" s="2"/>
    </row>
    <row r="46" spans="1:5" x14ac:dyDescent="0.2">
      <c r="A46" s="4">
        <v>124</v>
      </c>
      <c r="B46" s="2"/>
      <c r="C46" s="2"/>
      <c r="D46" s="2"/>
    </row>
    <row r="47" spans="1:5" x14ac:dyDescent="0.2">
      <c r="A47" s="1" t="s">
        <v>25</v>
      </c>
      <c r="B47" s="2"/>
      <c r="C47" s="2"/>
      <c r="D47" s="2"/>
    </row>
    <row r="48" spans="1:5" x14ac:dyDescent="0.2">
      <c r="A48" s="4">
        <v>21</v>
      </c>
      <c r="B48" s="2"/>
      <c r="C48" s="2"/>
      <c r="D48" s="2"/>
    </row>
    <row r="49" spans="1:4" x14ac:dyDescent="0.2">
      <c r="A49" s="1" t="s">
        <v>26</v>
      </c>
      <c r="B49" s="2"/>
      <c r="C49" s="2"/>
      <c r="D49" s="2"/>
    </row>
    <row r="50" spans="1:4" x14ac:dyDescent="0.2">
      <c r="A50" s="4">
        <v>111</v>
      </c>
      <c r="B50" s="2"/>
      <c r="C50" s="2"/>
      <c r="D50" s="2"/>
    </row>
    <row r="51" spans="1:4" x14ac:dyDescent="0.2">
      <c r="A51" s="1" t="s">
        <v>27</v>
      </c>
      <c r="B51" s="2"/>
      <c r="C51" s="2"/>
      <c r="D51" s="2"/>
    </row>
    <row r="52" spans="1:4" x14ac:dyDescent="0.2">
      <c r="A52" s="4">
        <v>120</v>
      </c>
      <c r="B52" s="2"/>
      <c r="C52" s="2"/>
      <c r="D52" s="2"/>
    </row>
    <row r="53" spans="1:4" x14ac:dyDescent="0.2">
      <c r="A53" s="1" t="s">
        <v>28</v>
      </c>
      <c r="B53" s="2"/>
      <c r="C53" s="2"/>
      <c r="D53" s="2"/>
    </row>
    <row r="54" spans="1:4" x14ac:dyDescent="0.2">
      <c r="A54" s="4">
        <v>112</v>
      </c>
      <c r="B54" s="2"/>
      <c r="C54" s="2"/>
      <c r="D54" s="2"/>
    </row>
    <row r="55" spans="1:4" x14ac:dyDescent="0.2">
      <c r="A55" s="1" t="s">
        <v>29</v>
      </c>
      <c r="B55" s="2"/>
      <c r="C55" s="2"/>
      <c r="D55" s="2"/>
    </row>
    <row r="56" spans="1:4" x14ac:dyDescent="0.2">
      <c r="A56" s="4">
        <v>121</v>
      </c>
      <c r="B56" s="2"/>
      <c r="C56" s="2"/>
      <c r="D56" s="2"/>
    </row>
    <row r="57" spans="1:4" x14ac:dyDescent="0.2">
      <c r="A57" s="1" t="s">
        <v>30</v>
      </c>
      <c r="B57" s="2"/>
      <c r="C57" s="2"/>
      <c r="D57" s="2"/>
    </row>
    <row r="58" spans="1:4" x14ac:dyDescent="0.2">
      <c r="A58" s="4">
        <v>116</v>
      </c>
      <c r="B58" s="2"/>
      <c r="C58" s="2"/>
      <c r="D58" s="2"/>
    </row>
    <row r="59" spans="1:4" x14ac:dyDescent="0.2">
      <c r="A59" s="1" t="s">
        <v>31</v>
      </c>
      <c r="B59" s="2"/>
      <c r="C59" s="2"/>
      <c r="D59" s="2"/>
    </row>
    <row r="60" spans="1:4" x14ac:dyDescent="0.2">
      <c r="A60" s="4">
        <v>123</v>
      </c>
      <c r="B60" s="2"/>
      <c r="C60" s="2"/>
      <c r="D60" s="2"/>
    </row>
    <row r="61" spans="1:4" x14ac:dyDescent="0.2">
      <c r="A61" s="1" t="s">
        <v>32</v>
      </c>
      <c r="B61" s="2"/>
      <c r="C61" s="2"/>
      <c r="D61" s="2"/>
    </row>
    <row r="62" spans="1:4" x14ac:dyDescent="0.2">
      <c r="A62" s="4">
        <v>16</v>
      </c>
      <c r="B62" s="2"/>
      <c r="C62" s="2"/>
      <c r="D62" s="2"/>
    </row>
    <row r="63" spans="1:4" x14ac:dyDescent="0.2">
      <c r="A63" s="1" t="s">
        <v>33</v>
      </c>
      <c r="B63" s="2"/>
      <c r="C63" s="2"/>
      <c r="D63" s="2"/>
    </row>
    <row r="64" spans="1:4" x14ac:dyDescent="0.2">
      <c r="A64" s="4">
        <v>113</v>
      </c>
      <c r="B64" s="2"/>
      <c r="C64" s="2"/>
      <c r="D64" s="2"/>
    </row>
    <row r="65" spans="1:4" x14ac:dyDescent="0.2">
      <c r="A65" s="1" t="s">
        <v>34</v>
      </c>
      <c r="B65" s="2"/>
      <c r="C65" s="2"/>
      <c r="D65" s="2"/>
    </row>
    <row r="66" spans="1:4" x14ac:dyDescent="0.2">
      <c r="A66" s="4">
        <v>119</v>
      </c>
      <c r="B66" s="2"/>
      <c r="C66" s="2"/>
      <c r="D66" s="2"/>
    </row>
    <row r="67" spans="1:4" x14ac:dyDescent="0.2">
      <c r="A67" s="1" t="s">
        <v>35</v>
      </c>
      <c r="B67" s="2"/>
      <c r="C67" s="2"/>
      <c r="D67" s="2"/>
    </row>
    <row r="68" spans="1:4" x14ac:dyDescent="0.2">
      <c r="A68" s="4">
        <v>11</v>
      </c>
      <c r="B68" s="2"/>
      <c r="C68" s="2"/>
      <c r="D68" s="2"/>
    </row>
    <row r="69" spans="1:4" x14ac:dyDescent="0.2">
      <c r="A69" s="1" t="s">
        <v>36</v>
      </c>
      <c r="B69" s="2"/>
      <c r="C69" s="2"/>
      <c r="D69" s="2"/>
    </row>
    <row r="70" spans="1:4" x14ac:dyDescent="0.2">
      <c r="A70" s="4">
        <v>114</v>
      </c>
      <c r="B70" s="2"/>
      <c r="C70" s="2"/>
      <c r="D70" s="2"/>
    </row>
    <row r="71" spans="1:4" x14ac:dyDescent="0.2">
      <c r="A71" s="1" t="s">
        <v>37</v>
      </c>
      <c r="B71" s="2"/>
      <c r="C71" s="2"/>
      <c r="D71" s="2"/>
    </row>
    <row r="72" spans="1:4" x14ac:dyDescent="0.2">
      <c r="A72" s="4">
        <v>125</v>
      </c>
      <c r="B72" s="2"/>
      <c r="C72" s="2"/>
      <c r="D72" s="2"/>
    </row>
    <row r="73" spans="1:4" x14ac:dyDescent="0.2">
      <c r="A73" s="1" t="s">
        <v>38</v>
      </c>
      <c r="B73" s="2"/>
      <c r="C73" s="2"/>
      <c r="D73" s="2"/>
    </row>
    <row r="74" spans="1:4" x14ac:dyDescent="0.2">
      <c r="A74" s="4">
        <v>13</v>
      </c>
      <c r="B74" s="2"/>
      <c r="C74" s="2"/>
      <c r="D74" s="2"/>
    </row>
    <row r="75" spans="1:4" x14ac:dyDescent="0.2">
      <c r="A75" s="1" t="s">
        <v>39</v>
      </c>
      <c r="B75" s="2"/>
      <c r="C75" s="2"/>
      <c r="D75" s="2"/>
    </row>
    <row r="76" spans="1:4" x14ac:dyDescent="0.2">
      <c r="A76" s="4">
        <v>118</v>
      </c>
      <c r="B76" s="2"/>
      <c r="C76" s="2"/>
      <c r="D76" s="2"/>
    </row>
    <row r="77" spans="1:4" x14ac:dyDescent="0.2">
      <c r="A77" s="1" t="s">
        <v>40</v>
      </c>
      <c r="B77" s="2">
        <v>685</v>
      </c>
      <c r="C77" s="2">
        <v>179</v>
      </c>
      <c r="D77" s="2">
        <v>6</v>
      </c>
    </row>
  </sheetData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mmatlova</dc:creator>
  <cp:lastModifiedBy>mmatlova</cp:lastModifiedBy>
  <dcterms:created xsi:type="dcterms:W3CDTF">2015-04-09T14:09:17Z</dcterms:created>
  <dcterms:modified xsi:type="dcterms:W3CDTF">2015-04-09T14:09:51Z</dcterms:modified>
</cp:coreProperties>
</file>